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5" windowHeight="8010" activeTab="4"/>
  </bookViews>
  <sheets>
    <sheet name="全省收入情况表" sheetId="1" r:id="rId1"/>
    <sheet name="全省支出情况表" sheetId="2" r:id="rId2"/>
    <sheet name="保亭县收入情况表" sheetId="3" r:id="rId3"/>
    <sheet name="保亭县支出情况表" sheetId="4" r:id="rId4"/>
    <sheet name="保亭政府性基金收支表" sheetId="5" r:id="rId5"/>
  </sheets>
  <definedNames>
    <definedName name="_xlnm.Print_Area" localSheetId="0">'全省收入情况表'!$A$1:$X$35</definedName>
    <definedName name="_xlnm.Print_Area" localSheetId="1">'全省支出情况表'!$A$1:$P$35</definedName>
  </definedNames>
  <calcPr fullCalcOnLoad="1"/>
</workbook>
</file>

<file path=xl/sharedStrings.xml><?xml version="1.0" encoding="utf-8"?>
<sst xmlns="http://schemas.openxmlformats.org/spreadsheetml/2006/main" count="217" uniqueCount="150">
  <si>
    <t>附表1</t>
  </si>
  <si>
    <t>2022年7月保亭黎族苗族自治县地方一般公共预算收入完成情况表</t>
  </si>
  <si>
    <t>单位：万元</t>
  </si>
  <si>
    <t>项  目</t>
  </si>
  <si>
    <t>年初预算</t>
  </si>
  <si>
    <t>2022年累计完成数</t>
  </si>
  <si>
    <t>上年同期完成数</t>
  </si>
  <si>
    <t>同比增减额</t>
  </si>
  <si>
    <t>增减率%</t>
  </si>
  <si>
    <t>完成年度预算%</t>
  </si>
  <si>
    <t>地方一般公共预算收入</t>
  </si>
  <si>
    <t xml:space="preserve"> 税收收入</t>
  </si>
  <si>
    <t xml:space="preserve">   增值税</t>
  </si>
  <si>
    <t xml:space="preserve">   企业所得税</t>
  </si>
  <si>
    <t xml:space="preserve">   个人所得税</t>
  </si>
  <si>
    <t xml:space="preserve">   资源税</t>
  </si>
  <si>
    <t xml:space="preserve">   城市维护建设税</t>
  </si>
  <si>
    <t xml:space="preserve">   房产税</t>
  </si>
  <si>
    <t xml:space="preserve">   印花税</t>
  </si>
  <si>
    <t xml:space="preserve">   城镇土地使用税</t>
  </si>
  <si>
    <t xml:space="preserve">   土地增值税</t>
  </si>
  <si>
    <t xml:space="preserve">   车船税</t>
  </si>
  <si>
    <t xml:space="preserve">   耕地占用税</t>
  </si>
  <si>
    <t xml:space="preserve">   契税</t>
  </si>
  <si>
    <t xml:space="preserve">   环境保护税</t>
  </si>
  <si>
    <t xml:space="preserve">   其他税收收入</t>
  </si>
  <si>
    <t xml:space="preserve"> 非税收入</t>
  </si>
  <si>
    <t xml:space="preserve">   专项收入</t>
  </si>
  <si>
    <t xml:space="preserve">   行政事业性收费收入</t>
  </si>
  <si>
    <t xml:space="preserve">   罚没收入</t>
  </si>
  <si>
    <t xml:space="preserve">   国有资本经营收入</t>
  </si>
  <si>
    <t xml:space="preserve">   国有资源（资产）有偿使用收入</t>
  </si>
  <si>
    <t xml:space="preserve">   捐赠收入</t>
  </si>
  <si>
    <t xml:space="preserve">   政府住房基金收入</t>
  </si>
  <si>
    <t xml:space="preserve">   其他收入</t>
  </si>
  <si>
    <t>附表2</t>
  </si>
  <si>
    <t>2022年7月保亭黎族苗族自治县地方一般公共预算支出完成情况表</t>
  </si>
  <si>
    <t>地方一般公共预算支出</t>
  </si>
  <si>
    <t xml:space="preserve"> 一般公共服务支出</t>
  </si>
  <si>
    <t xml:space="preserve"> 国防支出</t>
  </si>
  <si>
    <t xml:space="preserve"> 公共安全支出</t>
  </si>
  <si>
    <t xml:space="preserve"> 教育支出</t>
  </si>
  <si>
    <t xml:space="preserve"> 科学技术支出</t>
  </si>
  <si>
    <t xml:space="preserve"> 文化旅游体育与传媒支出</t>
  </si>
  <si>
    <t xml:space="preserve"> 社会保障和就业支出</t>
  </si>
  <si>
    <t xml:space="preserve"> 卫生健康支出</t>
  </si>
  <si>
    <t xml:space="preserve"> 节能环保支出</t>
  </si>
  <si>
    <t xml:space="preserve"> 城乡社区支出</t>
  </si>
  <si>
    <t xml:space="preserve"> 农林水支出</t>
  </si>
  <si>
    <t xml:space="preserve"> 交通运输支出</t>
  </si>
  <si>
    <t xml:space="preserve"> 资源勘探信息等支出</t>
  </si>
  <si>
    <t xml:space="preserve"> 商业服务业等支出</t>
  </si>
  <si>
    <t xml:space="preserve"> 自然资源海洋气象等支出</t>
  </si>
  <si>
    <t xml:space="preserve"> 住房保障支出</t>
  </si>
  <si>
    <t xml:space="preserve"> 粮油物资储备支出</t>
  </si>
  <si>
    <t xml:space="preserve"> 灾害防治及应急管理支出</t>
  </si>
  <si>
    <t xml:space="preserve"> 其他支出</t>
  </si>
  <si>
    <t xml:space="preserve"> 债务付息支出</t>
  </si>
  <si>
    <t xml:space="preserve"> 债务发行费用支出</t>
  </si>
  <si>
    <t>重点民生支出合计</t>
  </si>
  <si>
    <t>重点民生支出占比</t>
  </si>
  <si>
    <t>附表3</t>
  </si>
  <si>
    <r>
      <rPr>
        <b/>
        <sz val="15"/>
        <color indexed="8"/>
        <rFont val="方正小标宋_GBK"/>
        <family val="4"/>
      </rPr>
      <t>2022年7月</t>
    </r>
    <r>
      <rPr>
        <b/>
        <sz val="16"/>
        <color indexed="8"/>
        <rFont val="方正小标宋_GBK"/>
        <family val="4"/>
      </rPr>
      <t>保亭黎族苗族自治县地方政府性基金预算收支完成情况表</t>
    </r>
  </si>
  <si>
    <t>单位:万元</t>
  </si>
  <si>
    <t>项   目</t>
  </si>
  <si>
    <t>地方政府性基金预算收入</t>
  </si>
  <si>
    <t xml:space="preserve"> 国有土地收益基金收入</t>
  </si>
  <si>
    <t xml:space="preserve"> 农业土地开发资金收入</t>
  </si>
  <si>
    <t xml:space="preserve"> 国有土地使用权出让收入</t>
  </si>
  <si>
    <t xml:space="preserve"> 彩票公益金收入</t>
  </si>
  <si>
    <t xml:space="preserve"> 城市基础设施配套费收入</t>
  </si>
  <si>
    <t xml:space="preserve"> 污水处理收入</t>
  </si>
  <si>
    <t xml:space="preserve"> 彩票发行机构和彩票销售机构的业务费用</t>
  </si>
  <si>
    <t>地方政府性基金预算支出</t>
  </si>
  <si>
    <t>文化旅游体育与传媒支出</t>
  </si>
  <si>
    <t>社会保障和就业</t>
  </si>
  <si>
    <t>城乡社区支出</t>
  </si>
  <si>
    <t xml:space="preserve">  其中：国有土地使用权出让收入安排支出</t>
  </si>
  <si>
    <t xml:space="preserve">       城市基础设施配套费安排的支出</t>
  </si>
  <si>
    <t xml:space="preserve">       污水处理费安排的支出</t>
  </si>
  <si>
    <t>其他支出</t>
  </si>
  <si>
    <t xml:space="preserve">  其中：其他政府性基金及对应专项债务收入安排的支出</t>
  </si>
  <si>
    <t xml:space="preserve">       彩票公益金支出</t>
  </si>
  <si>
    <t>债务付息支出</t>
  </si>
  <si>
    <t>债务发行费用支出</t>
  </si>
  <si>
    <t>附表4-2</t>
  </si>
  <si>
    <t>2022年7月全省分级地方一般公共预算支出完成情况</t>
  </si>
  <si>
    <t>地 方 一般 公 共 预 算 支 出 完 成 情 况</t>
  </si>
  <si>
    <t>今年上月累计</t>
  </si>
  <si>
    <t>上年上月累计</t>
  </si>
  <si>
    <t>预算单位</t>
  </si>
  <si>
    <t>年初预算数</t>
  </si>
  <si>
    <t>年度预算</t>
  </si>
  <si>
    <t>本月完成情况</t>
  </si>
  <si>
    <t>本期累计完成情况</t>
  </si>
  <si>
    <t>今年上月同月（复制）</t>
  </si>
  <si>
    <t>完成数</t>
  </si>
  <si>
    <t>上年同期</t>
  </si>
  <si>
    <t>比上月增减%</t>
  </si>
  <si>
    <t>比上年同月</t>
  </si>
  <si>
    <t>占预算数%</t>
  </si>
  <si>
    <t>上年
同期</t>
  </si>
  <si>
    <t>比上年同期</t>
  </si>
  <si>
    <t>金额</t>
  </si>
  <si>
    <t>比上年增减%</t>
  </si>
  <si>
    <t>增减额</t>
  </si>
  <si>
    <t>增减%</t>
  </si>
  <si>
    <t>全省合计</t>
  </si>
  <si>
    <t>省本级</t>
  </si>
  <si>
    <t>海口经济圈</t>
  </si>
  <si>
    <t>三亚经济圈</t>
  </si>
  <si>
    <t>滨海城市带</t>
  </si>
  <si>
    <t>中部生态保育区</t>
  </si>
  <si>
    <t>市县小计</t>
  </si>
  <si>
    <t>海口</t>
  </si>
  <si>
    <t>三亚</t>
  </si>
  <si>
    <t>文昌</t>
  </si>
  <si>
    <t>琼海</t>
  </si>
  <si>
    <t>万宁</t>
  </si>
  <si>
    <t>陵水</t>
  </si>
  <si>
    <t>五指山</t>
  </si>
  <si>
    <t>定安</t>
  </si>
  <si>
    <t>屯昌</t>
  </si>
  <si>
    <t>琼中</t>
  </si>
  <si>
    <t>保亭</t>
  </si>
  <si>
    <t>白沙</t>
  </si>
  <si>
    <t>儋州（洋浦）</t>
  </si>
  <si>
    <t xml:space="preserve">  儋州</t>
  </si>
  <si>
    <t xml:space="preserve">  洋浦区</t>
  </si>
  <si>
    <t>东方</t>
  </si>
  <si>
    <t>澄迈</t>
  </si>
  <si>
    <t>临高</t>
  </si>
  <si>
    <t>乐东</t>
  </si>
  <si>
    <t>昌江</t>
  </si>
  <si>
    <t>注：海口经济圈：海口、澄迈、文昌、定安、屯昌；三亚经济圈：三亚、陵水、乐东、保亭；滨海城市带：海口、文昌、琼海、万宁、陵水、三亚、乐东、东方、昌江、儋州、临高、澄迈；中部生态保育区：五指山、保亭、琼中、白沙。</t>
  </si>
  <si>
    <t>附表4-1</t>
  </si>
  <si>
    <t>2022年7月全省分级地方一般公共预算收入完成情况</t>
  </si>
  <si>
    <t>地 方 一般 公 共 预 算 收 入 完 成 情 况</t>
  </si>
  <si>
    <t>今年上月实际累计</t>
  </si>
  <si>
    <t>上年上月实际累计</t>
  </si>
  <si>
    <t>今年上月同月实际完成数（复制）</t>
  </si>
  <si>
    <t>今年上月同月同口径完成数（复制）</t>
  </si>
  <si>
    <t>同口径完成数</t>
  </si>
  <si>
    <t>上年同月</t>
  </si>
  <si>
    <t>同口径上年同月</t>
  </si>
  <si>
    <t>比上月</t>
  </si>
  <si>
    <t>上年实际累计</t>
  </si>
  <si>
    <t>同口径上年同期</t>
  </si>
  <si>
    <t>同口径增减%</t>
  </si>
  <si>
    <t>同口径增减额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</si>
</sst>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_ "/>
    <numFmt numFmtId="178" formatCode="0.0_ "/>
    <numFmt numFmtId="179" formatCode="#,##0.0"/>
    <numFmt numFmtId="180" formatCode="#,##0_ "/>
    <numFmt numFmtId="181" formatCode="#,##0.0_ "/>
    <numFmt numFmtId="182" formatCode="0.00_);[Red]\(0.00\)"/>
  </numFmts>
  <fonts count="65">
    <font>
      <sz val="12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5"/>
      <color indexed="8"/>
      <name val="方正小标宋_GBK"/>
      <family val="4"/>
    </font>
    <font>
      <b/>
      <sz val="16"/>
      <color indexed="10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方正小标宋_GBK"/>
      <family val="4"/>
    </font>
    <font>
      <sz val="9"/>
      <name val="宋体"/>
      <family val="0"/>
    </font>
    <font>
      <sz val="10"/>
      <name val="仿宋_GB2312"/>
      <family val="3"/>
    </font>
    <font>
      <sz val="12"/>
      <color indexed="57"/>
      <name val="宋体"/>
      <family val="0"/>
    </font>
    <font>
      <sz val="10"/>
      <name val="Times New Roman"/>
      <family val="1"/>
    </font>
    <font>
      <sz val="14"/>
      <name val="黑体"/>
      <family val="3"/>
    </font>
    <font>
      <sz val="14"/>
      <color indexed="57"/>
      <name val="黑体"/>
      <family val="3"/>
    </font>
    <font>
      <sz val="1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57"/>
      <name val="宋体"/>
      <family val="0"/>
    </font>
    <font>
      <sz val="10"/>
      <color indexed="57"/>
      <name val="宋体"/>
      <family val="0"/>
    </font>
    <font>
      <b/>
      <sz val="10"/>
      <name val="黑体"/>
      <family val="3"/>
    </font>
    <font>
      <sz val="10"/>
      <color indexed="57"/>
      <name val="Times New Roman"/>
      <family val="1"/>
    </font>
    <font>
      <b/>
      <u val="single"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62"/>
      <name val="Times New Roman"/>
      <family val="1"/>
    </font>
    <font>
      <sz val="10"/>
      <color indexed="36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3333CC"/>
      <name val="Times New Roman"/>
      <family val="1"/>
    </font>
    <font>
      <sz val="10"/>
      <color rgb="FF7030A0"/>
      <name val="Times New Roman"/>
      <family val="1"/>
    </font>
    <font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medium"/>
      <top style="thin"/>
      <bottom>
        <color indexed="63"/>
      </bottom>
    </border>
    <border>
      <left/>
      <right style="medium"/>
      <top>
        <color indexed="63"/>
      </top>
      <bottom/>
    </border>
    <border>
      <left/>
      <right style="medium"/>
      <top>
        <color indexed="63"/>
      </top>
      <bottom style="thin"/>
    </border>
    <border>
      <left style="thin"/>
      <right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/>
      <right/>
      <top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2" fillId="21" borderId="0" applyNumberFormat="0" applyBorder="0" applyAlignment="0" applyProtection="0"/>
    <xf numFmtId="0" fontId="5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2" borderId="5" applyNumberFormat="0" applyAlignment="0" applyProtection="0"/>
    <xf numFmtId="0" fontId="55" fillId="23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22" borderId="8" applyNumberFormat="0" applyAlignment="0" applyProtection="0"/>
    <xf numFmtId="0" fontId="61" fillId="31" borderId="5" applyNumberFormat="0" applyAlignment="0" applyProtection="0"/>
    <xf numFmtId="0" fontId="0" fillId="32" borderId="9" applyNumberFormat="0" applyFont="0" applyAlignment="0" applyProtection="0"/>
  </cellStyleXfs>
  <cellXfs count="202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justify" wrapText="1"/>
    </xf>
    <xf numFmtId="0" fontId="4" fillId="0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6" fontId="2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33" borderId="10" xfId="0" applyNumberFormat="1" applyFont="1" applyFill="1" applyBorder="1" applyAlignment="1">
      <alignment horizontal="right" vertical="center" wrapText="1"/>
    </xf>
    <xf numFmtId="176" fontId="5" fillId="33" borderId="10" xfId="0" applyNumberFormat="1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1" fillId="33" borderId="10" xfId="0" applyNumberFormat="1" applyFont="1" applyFill="1" applyBorder="1" applyAlignment="1">
      <alignment horizontal="right" vertical="center" wrapText="1"/>
    </xf>
    <xf numFmtId="176" fontId="1" fillId="33" borderId="10" xfId="0" applyNumberFormat="1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horizontal="justify" wrapText="1"/>
    </xf>
    <xf numFmtId="0" fontId="7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3" fontId="8" fillId="33" borderId="10" xfId="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left" vertical="center" wrapText="1"/>
    </xf>
    <xf numFmtId="3" fontId="1" fillId="33" borderId="10" xfId="0" applyNumberFormat="1" applyFont="1" applyFill="1" applyBorder="1" applyAlignment="1">
      <alignment horizontal="right" vertical="center" wrapText="1"/>
    </xf>
    <xf numFmtId="3" fontId="6" fillId="33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6" fillId="34" borderId="10" xfId="0" applyFont="1" applyFill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3" fontId="1" fillId="34" borderId="10" xfId="0" applyNumberFormat="1" applyFont="1" applyFill="1" applyBorder="1" applyAlignment="1">
      <alignment vertical="center"/>
    </xf>
    <xf numFmtId="3" fontId="6" fillId="34" borderId="10" xfId="0" applyNumberFormat="1" applyFont="1" applyFill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176" fontId="8" fillId="0" borderId="11" xfId="0" applyNumberFormat="1" applyFont="1" applyBorder="1" applyAlignment="1">
      <alignment/>
    </xf>
    <xf numFmtId="176" fontId="1" fillId="0" borderId="10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justify" wrapText="1"/>
    </xf>
    <xf numFmtId="41" fontId="9" fillId="0" borderId="0" xfId="0" applyNumberFormat="1" applyFont="1" applyFill="1" applyBorder="1" applyAlignment="1">
      <alignment horizontal="justify" wrapText="1"/>
    </xf>
    <xf numFmtId="176" fontId="9" fillId="0" borderId="0" xfId="0" applyNumberFormat="1" applyFont="1" applyFill="1" applyBorder="1" applyAlignment="1">
      <alignment horizontal="justify" wrapText="1"/>
    </xf>
    <xf numFmtId="0" fontId="1" fillId="0" borderId="0" xfId="0" applyFont="1" applyFill="1" applyBorder="1" applyAlignment="1">
      <alignment horizontal="justify" wrapText="1"/>
    </xf>
    <xf numFmtId="41" fontId="1" fillId="0" borderId="0" xfId="0" applyNumberFormat="1" applyFont="1" applyFill="1" applyBorder="1" applyAlignment="1">
      <alignment horizontal="justify" wrapText="1"/>
    </xf>
    <xf numFmtId="176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horizontal="right" vertical="center" wrapText="1"/>
    </xf>
    <xf numFmtId="41" fontId="10" fillId="0" borderId="10" xfId="0" applyNumberFormat="1" applyFont="1" applyFill="1" applyBorder="1" applyAlignment="1">
      <alignment horizontal="right" vertical="center" wrapText="1"/>
    </xf>
    <xf numFmtId="176" fontId="10" fillId="0" borderId="10" xfId="0" applyNumberFormat="1" applyFont="1" applyFill="1" applyBorder="1" applyAlignment="1">
      <alignment horizontal="right" vertical="center" wrapText="1"/>
    </xf>
    <xf numFmtId="176" fontId="1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lef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41" fontId="11" fillId="0" borderId="10" xfId="0" applyNumberFormat="1" applyFont="1" applyFill="1" applyBorder="1" applyAlignment="1">
      <alignment horizontal="right" vertical="center" wrapText="1"/>
    </xf>
    <xf numFmtId="41" fontId="11" fillId="0" borderId="10" xfId="56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right" vertical="center" wrapText="1"/>
    </xf>
    <xf numFmtId="41" fontId="1" fillId="0" borderId="0" xfId="0" applyNumberFormat="1" applyFont="1" applyFill="1" applyBorder="1" applyAlignment="1">
      <alignment vertical="center"/>
    </xf>
    <xf numFmtId="41" fontId="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77" fontId="16" fillId="0" borderId="0" xfId="0" applyNumberFormat="1" applyFont="1" applyAlignment="1">
      <alignment vertical="center" shrinkToFit="1"/>
    </xf>
    <xf numFmtId="0" fontId="20" fillId="0" borderId="0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178" fontId="0" fillId="0" borderId="0" xfId="0" applyNumberFormat="1" applyFont="1" applyAlignment="1">
      <alignment vertical="center"/>
    </xf>
    <xf numFmtId="0" fontId="20" fillId="33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178" fontId="0" fillId="0" borderId="0" xfId="0" applyNumberFormat="1" applyFont="1" applyAlignment="1">
      <alignment vertical="center" shrinkToFit="1"/>
    </xf>
    <xf numFmtId="0" fontId="24" fillId="35" borderId="10" xfId="0" applyFont="1" applyFill="1" applyBorder="1" applyAlignment="1">
      <alignment vertical="center"/>
    </xf>
    <xf numFmtId="3" fontId="16" fillId="35" borderId="10" xfId="0" applyNumberFormat="1" applyFont="1" applyFill="1" applyBorder="1" applyAlignment="1">
      <alignment vertical="center"/>
    </xf>
    <xf numFmtId="179" fontId="16" fillId="35" borderId="10" xfId="0" applyNumberFormat="1" applyFont="1" applyFill="1" applyBorder="1" applyAlignment="1">
      <alignment vertical="center"/>
    </xf>
    <xf numFmtId="180" fontId="25" fillId="35" borderId="10" xfId="0" applyNumberFormat="1" applyFont="1" applyFill="1" applyBorder="1" applyAlignment="1">
      <alignment vertical="center"/>
    </xf>
    <xf numFmtId="181" fontId="16" fillId="35" borderId="10" xfId="0" applyNumberFormat="1" applyFont="1" applyFill="1" applyBorder="1" applyAlignment="1">
      <alignment vertical="center"/>
    </xf>
    <xf numFmtId="181" fontId="62" fillId="35" borderId="10" xfId="0" applyNumberFormat="1" applyFont="1" applyFill="1" applyBorder="1" applyAlignment="1">
      <alignment vertical="center"/>
    </xf>
    <xf numFmtId="3" fontId="25" fillId="35" borderId="10" xfId="0" applyNumberFormat="1" applyFont="1" applyFill="1" applyBorder="1" applyAlignment="1">
      <alignment vertical="center"/>
    </xf>
    <xf numFmtId="3" fontId="16" fillId="36" borderId="12" xfId="0" applyNumberFormat="1" applyFont="1" applyFill="1" applyBorder="1" applyAlignment="1">
      <alignment vertical="center"/>
    </xf>
    <xf numFmtId="3" fontId="16" fillId="36" borderId="13" xfId="0" applyNumberFormat="1" applyFont="1" applyFill="1" applyBorder="1" applyAlignment="1">
      <alignment vertical="center"/>
    </xf>
    <xf numFmtId="3" fontId="16" fillId="37" borderId="12" xfId="0" applyNumberFormat="1" applyFont="1" applyFill="1" applyBorder="1" applyAlignment="1">
      <alignment vertical="center"/>
    </xf>
    <xf numFmtId="182" fontId="0" fillId="0" borderId="0" xfId="0" applyNumberFormat="1" applyFont="1" applyAlignment="1">
      <alignment vertical="center"/>
    </xf>
    <xf numFmtId="0" fontId="24" fillId="0" borderId="10" xfId="0" applyFont="1" applyFill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179" fontId="16" fillId="0" borderId="10" xfId="0" applyNumberFormat="1" applyFont="1" applyBorder="1" applyAlignment="1">
      <alignment vertical="center"/>
    </xf>
    <xf numFmtId="180" fontId="25" fillId="0" borderId="10" xfId="0" applyNumberFormat="1" applyFont="1" applyBorder="1" applyAlignment="1">
      <alignment vertical="center"/>
    </xf>
    <xf numFmtId="181" fontId="16" fillId="0" borderId="10" xfId="0" applyNumberFormat="1" applyFont="1" applyFill="1" applyBorder="1" applyAlignment="1">
      <alignment vertical="center"/>
    </xf>
    <xf numFmtId="179" fontId="63" fillId="0" borderId="10" xfId="0" applyNumberFormat="1" applyFont="1" applyBorder="1" applyAlignment="1">
      <alignment vertical="center" shrinkToFit="1"/>
    </xf>
    <xf numFmtId="179" fontId="16" fillId="0" borderId="10" xfId="0" applyNumberFormat="1" applyFont="1" applyFill="1" applyBorder="1" applyAlignment="1">
      <alignment vertical="center"/>
    </xf>
    <xf numFmtId="3" fontId="25" fillId="0" borderId="10" xfId="0" applyNumberFormat="1" applyFont="1" applyBorder="1" applyAlignment="1">
      <alignment vertical="center"/>
    </xf>
    <xf numFmtId="180" fontId="20" fillId="0" borderId="0" xfId="0" applyNumberFormat="1" applyFont="1" applyAlignment="1">
      <alignment vertical="center"/>
    </xf>
    <xf numFmtId="3" fontId="16" fillId="37" borderId="10" xfId="0" applyNumberFormat="1" applyFont="1" applyFill="1" applyBorder="1" applyAlignment="1">
      <alignment vertical="center"/>
    </xf>
    <xf numFmtId="179" fontId="63" fillId="35" borderId="10" xfId="0" applyNumberFormat="1" applyFont="1" applyFill="1" applyBorder="1" applyAlignment="1">
      <alignment vertical="center" shrinkToFit="1"/>
    </xf>
    <xf numFmtId="0" fontId="26" fillId="0" borderId="0" xfId="0" applyFont="1" applyAlignment="1">
      <alignment vertical="center"/>
    </xf>
    <xf numFmtId="3" fontId="26" fillId="0" borderId="0" xfId="0" applyNumberFormat="1" applyFont="1" applyAlignment="1">
      <alignment vertical="center"/>
    </xf>
    <xf numFmtId="0" fontId="6" fillId="0" borderId="10" xfId="0" applyFont="1" applyFill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179" fontId="16" fillId="0" borderId="10" xfId="0" applyNumberFormat="1" applyFont="1" applyBorder="1" applyAlignment="1">
      <alignment vertical="center"/>
    </xf>
    <xf numFmtId="3" fontId="16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179" fontId="63" fillId="0" borderId="10" xfId="0" applyNumberFormat="1" applyFont="1" applyFill="1" applyBorder="1" applyAlignment="1">
      <alignment vertical="center" shrinkToFit="1"/>
    </xf>
    <xf numFmtId="3" fontId="16" fillId="0" borderId="12" xfId="0" applyNumberFormat="1" applyFont="1" applyFill="1" applyBorder="1" applyAlignment="1">
      <alignment vertical="center"/>
    </xf>
    <xf numFmtId="3" fontId="16" fillId="0" borderId="14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0" fontId="20" fillId="0" borderId="1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38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 shrinkToFit="1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180" fontId="16" fillId="35" borderId="10" xfId="0" applyNumberFormat="1" applyFont="1" applyFill="1" applyBorder="1" applyAlignment="1">
      <alignment vertical="center"/>
    </xf>
    <xf numFmtId="179" fontId="64" fillId="35" borderId="10" xfId="0" applyNumberFormat="1" applyFont="1" applyFill="1" applyBorder="1" applyAlignment="1">
      <alignment vertical="center"/>
    </xf>
    <xf numFmtId="3" fontId="25" fillId="35" borderId="12" xfId="0" applyNumberFormat="1" applyFont="1" applyFill="1" applyBorder="1" applyAlignment="1">
      <alignment vertical="center"/>
    </xf>
    <xf numFmtId="3" fontId="25" fillId="35" borderId="11" xfId="0" applyNumberFormat="1" applyFont="1" applyFill="1" applyBorder="1" applyAlignment="1">
      <alignment vertical="center"/>
    </xf>
    <xf numFmtId="3" fontId="64" fillId="37" borderId="10" xfId="0" applyNumberFormat="1" applyFont="1" applyFill="1" applyBorder="1" applyAlignment="1">
      <alignment vertical="center"/>
    </xf>
    <xf numFmtId="3" fontId="13" fillId="0" borderId="0" xfId="0" applyNumberFormat="1" applyFont="1" applyAlignment="1">
      <alignment vertical="center"/>
    </xf>
    <xf numFmtId="38" fontId="16" fillId="0" borderId="10" xfId="0" applyNumberFormat="1" applyFont="1" applyFill="1" applyBorder="1" applyAlignment="1">
      <alignment vertical="center"/>
    </xf>
    <xf numFmtId="179" fontId="64" fillId="0" borderId="10" xfId="0" applyNumberFormat="1" applyFont="1" applyFill="1" applyBorder="1" applyAlignment="1">
      <alignment vertical="center"/>
    </xf>
    <xf numFmtId="180" fontId="16" fillId="0" borderId="10" xfId="0" applyNumberFormat="1" applyFont="1" applyFill="1" applyBorder="1" applyAlignment="1">
      <alignment vertical="center"/>
    </xf>
    <xf numFmtId="3" fontId="16" fillId="36" borderId="11" xfId="0" applyNumberFormat="1" applyFont="1" applyFill="1" applyBorder="1" applyAlignment="1">
      <alignment vertical="center"/>
    </xf>
    <xf numFmtId="180" fontId="0" fillId="0" borderId="0" xfId="0" applyNumberFormat="1" applyFont="1" applyAlignment="1">
      <alignment vertical="center"/>
    </xf>
    <xf numFmtId="181" fontId="16" fillId="0" borderId="10" xfId="0" applyNumberFormat="1" applyFont="1" applyBorder="1" applyAlignment="1">
      <alignment vertical="center"/>
    </xf>
    <xf numFmtId="3" fontId="16" fillId="0" borderId="11" xfId="0" applyNumberFormat="1" applyFont="1" applyBorder="1" applyAlignment="1">
      <alignment vertical="center"/>
    </xf>
    <xf numFmtId="3" fontId="16" fillId="0" borderId="10" xfId="0" applyNumberFormat="1" applyFont="1" applyFill="1" applyBorder="1" applyAlignment="1">
      <alignment vertical="center"/>
    </xf>
    <xf numFmtId="181" fontId="16" fillId="0" borderId="10" xfId="0" applyNumberFormat="1" applyFont="1" applyFill="1" applyBorder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0" fontId="0" fillId="33" borderId="0" xfId="0" applyFont="1" applyFill="1" applyAlignment="1">
      <alignment vertical="center" shrinkToFit="1"/>
    </xf>
    <xf numFmtId="0" fontId="13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NumberFormat="1" applyFont="1" applyFill="1" applyAlignment="1">
      <alignment horizontal="right" vertical="center" shrinkToFit="1"/>
    </xf>
    <xf numFmtId="0" fontId="2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20" fillId="36" borderId="25" xfId="0" applyFont="1" applyFill="1" applyBorder="1" applyAlignment="1">
      <alignment horizontal="center" vertical="center" wrapText="1"/>
    </xf>
    <xf numFmtId="0" fontId="20" fillId="36" borderId="26" xfId="0" applyFont="1" applyFill="1" applyBorder="1" applyAlignment="1">
      <alignment horizontal="center" vertical="center" wrapText="1"/>
    </xf>
    <xf numFmtId="0" fontId="20" fillId="36" borderId="27" xfId="0" applyFont="1" applyFill="1" applyBorder="1" applyAlignment="1">
      <alignment horizontal="center" vertical="center" wrapText="1"/>
    </xf>
    <xf numFmtId="0" fontId="20" fillId="36" borderId="21" xfId="0" applyFont="1" applyFill="1" applyBorder="1" applyAlignment="1">
      <alignment horizontal="center" vertical="center" wrapText="1"/>
    </xf>
    <xf numFmtId="0" fontId="20" fillId="36" borderId="28" xfId="0" applyFont="1" applyFill="1" applyBorder="1" applyAlignment="1">
      <alignment horizontal="center" vertical="center" wrapText="1"/>
    </xf>
    <xf numFmtId="0" fontId="20" fillId="36" borderId="23" xfId="0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2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6" fillId="37" borderId="29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horizontal="right" vertical="center"/>
    </xf>
    <xf numFmtId="0" fontId="22" fillId="0" borderId="10" xfId="0" applyFont="1" applyBorder="1" applyAlignment="1">
      <alignment horizontal="center" vertical="center"/>
    </xf>
    <xf numFmtId="0" fontId="20" fillId="36" borderId="30" xfId="0" applyFont="1" applyFill="1" applyBorder="1" applyAlignment="1">
      <alignment horizontal="center" vertical="center" wrapText="1"/>
    </xf>
    <xf numFmtId="0" fontId="20" fillId="36" borderId="31" xfId="0" applyFont="1" applyFill="1" applyBorder="1" applyAlignment="1">
      <alignment horizontal="center" vertical="center" wrapText="1"/>
    </xf>
    <xf numFmtId="0" fontId="20" fillId="36" borderId="24" xfId="0" applyFont="1" applyFill="1" applyBorder="1" applyAlignment="1">
      <alignment horizontal="center" vertical="center" wrapText="1"/>
    </xf>
    <xf numFmtId="0" fontId="20" fillId="36" borderId="32" xfId="0" applyFont="1" applyFill="1" applyBorder="1" applyAlignment="1">
      <alignment horizontal="center" vertical="center" wrapText="1"/>
    </xf>
    <xf numFmtId="0" fontId="20" fillId="36" borderId="33" xfId="0" applyFont="1" applyFill="1" applyBorder="1" applyAlignment="1">
      <alignment horizontal="center" vertical="center" wrapText="1"/>
    </xf>
    <xf numFmtId="0" fontId="20" fillId="36" borderId="3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3" fillId="33" borderId="0" xfId="0" applyFont="1" applyFill="1" applyBorder="1" applyAlignment="1">
      <alignment horizontal="center" vertical="center" wrapText="1"/>
    </xf>
    <xf numFmtId="176" fontId="1" fillId="0" borderId="35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 vertical="center" wrapText="1"/>
    </xf>
    <xf numFmtId="176" fontId="1" fillId="0" borderId="0" xfId="0" applyNumberFormat="1" applyFont="1" applyBorder="1" applyAlignment="1">
      <alignment horizontal="right" wrapText="1"/>
    </xf>
    <xf numFmtId="0" fontId="9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2" xfId="41"/>
    <cellStyle name="常规 17" xfId="42"/>
    <cellStyle name="常规 2" xfId="43"/>
    <cellStyle name="常规 3" xfId="44"/>
    <cellStyle name="常规 4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千位分隔 3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7"/>
  <sheetViews>
    <sheetView showZeros="0" zoomScale="145" zoomScaleNormal="145"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21" sqref="C21"/>
    </sheetView>
  </sheetViews>
  <sheetFormatPr defaultColWidth="9.00390625" defaultRowHeight="14.25"/>
  <cols>
    <col min="1" max="1" width="13.25390625" style="59" customWidth="1"/>
    <col min="2" max="2" width="9.625" style="59" customWidth="1"/>
    <col min="3" max="3" width="6.75390625" style="59" customWidth="1"/>
    <col min="4" max="4" width="7.375" style="59" customWidth="1"/>
    <col min="5" max="5" width="7.375" style="59" hidden="1" customWidth="1"/>
    <col min="6" max="7" width="7.875" style="60" hidden="1" customWidth="1"/>
    <col min="8" max="8" width="6.125" style="60" customWidth="1"/>
    <col min="9" max="9" width="6.375" style="60" customWidth="1"/>
    <col min="10" max="11" width="7.875" style="59" hidden="1" customWidth="1"/>
    <col min="12" max="12" width="6.625" style="59" customWidth="1"/>
    <col min="13" max="13" width="6.875" style="61" customWidth="1"/>
    <col min="14" max="14" width="8.875" style="59" customWidth="1"/>
    <col min="15" max="15" width="8.875" style="59" hidden="1" customWidth="1"/>
    <col min="16" max="16" width="6.375" style="59" customWidth="1"/>
    <col min="17" max="18" width="8.25390625" style="60" hidden="1" customWidth="1"/>
    <col min="19" max="20" width="8.50390625" style="59" hidden="1" customWidth="1"/>
    <col min="21" max="21" width="6.125" style="59" customWidth="1"/>
    <col min="22" max="22" width="6.00390625" style="129" customWidth="1"/>
    <col min="23" max="23" width="7.375" style="59" hidden="1" customWidth="1"/>
    <col min="24" max="24" width="8.125" style="59" hidden="1" customWidth="1"/>
    <col min="25" max="25" width="11.375" style="59" hidden="1" customWidth="1"/>
    <col min="26" max="26" width="9.25390625" style="59" hidden="1" customWidth="1"/>
    <col min="27" max="27" width="8.875" style="59" customWidth="1"/>
    <col min="28" max="28" width="9.625" style="59" customWidth="1"/>
    <col min="29" max="29" width="10.25390625" style="59" customWidth="1"/>
    <col min="30" max="31" width="12.625" style="59" customWidth="1"/>
    <col min="32" max="32" width="11.125" style="59" customWidth="1"/>
    <col min="33" max="33" width="11.00390625" style="59" customWidth="1"/>
    <col min="34" max="34" width="11.125" style="59" customWidth="1"/>
    <col min="35" max="47" width="9.00390625" style="59" customWidth="1"/>
    <col min="48" max="16384" width="9.00390625" style="59" customWidth="1"/>
  </cols>
  <sheetData>
    <row r="1" spans="1:22" ht="10.5" customHeight="1">
      <c r="A1" s="58" t="s">
        <v>135</v>
      </c>
      <c r="V1" s="106"/>
    </row>
    <row r="2" spans="1:24" ht="13.5" customHeight="1">
      <c r="A2" s="153" t="s">
        <v>136</v>
      </c>
      <c r="B2" s="153"/>
      <c r="C2" s="153"/>
      <c r="D2" s="153"/>
      <c r="E2" s="153"/>
      <c r="F2" s="154"/>
      <c r="G2" s="154"/>
      <c r="H2" s="154"/>
      <c r="I2" s="154"/>
      <c r="J2" s="153"/>
      <c r="K2" s="153"/>
      <c r="L2" s="153"/>
      <c r="M2" s="153"/>
      <c r="N2" s="153"/>
      <c r="O2" s="153"/>
      <c r="P2" s="153"/>
      <c r="Q2" s="154"/>
      <c r="R2" s="154"/>
      <c r="S2" s="153"/>
      <c r="T2" s="153"/>
      <c r="U2" s="153"/>
      <c r="V2" s="153"/>
      <c r="W2" s="153"/>
      <c r="X2" s="153"/>
    </row>
    <row r="3" spans="1:24" ht="16.5" customHeight="1">
      <c r="A3" s="63"/>
      <c r="B3" s="107"/>
      <c r="C3" s="107"/>
      <c r="D3" s="108"/>
      <c r="E3" s="108"/>
      <c r="F3" s="109"/>
      <c r="G3" s="109"/>
      <c r="H3" s="109"/>
      <c r="I3" s="109"/>
      <c r="J3" s="108"/>
      <c r="K3" s="108"/>
      <c r="L3" s="108"/>
      <c r="M3" s="110"/>
      <c r="N3" s="108"/>
      <c r="O3" s="108"/>
      <c r="P3" s="108"/>
      <c r="Q3" s="109"/>
      <c r="R3" s="109"/>
      <c r="S3" s="108"/>
      <c r="T3" s="108"/>
      <c r="U3" s="155" t="s">
        <v>2</v>
      </c>
      <c r="V3" s="155"/>
      <c r="W3" s="108"/>
      <c r="X3" s="108"/>
    </row>
    <row r="4" spans="1:25" ht="14.25" customHeight="1" hidden="1">
      <c r="A4" s="66"/>
      <c r="B4" s="156" t="s">
        <v>137</v>
      </c>
      <c r="C4" s="156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11"/>
      <c r="X4" s="112"/>
      <c r="Y4" s="67"/>
    </row>
    <row r="5" spans="1:31" ht="12" customHeight="1">
      <c r="A5" s="158" t="s">
        <v>90</v>
      </c>
      <c r="B5" s="161" t="s">
        <v>91</v>
      </c>
      <c r="C5" s="162"/>
      <c r="D5" s="142" t="s">
        <v>93</v>
      </c>
      <c r="E5" s="143"/>
      <c r="F5" s="165"/>
      <c r="G5" s="165"/>
      <c r="H5" s="165"/>
      <c r="I5" s="165"/>
      <c r="J5" s="165"/>
      <c r="K5" s="165"/>
      <c r="L5" s="165"/>
      <c r="M5" s="165"/>
      <c r="N5" s="142" t="s">
        <v>94</v>
      </c>
      <c r="O5" s="143"/>
      <c r="P5" s="165"/>
      <c r="Q5" s="165"/>
      <c r="R5" s="165"/>
      <c r="S5" s="165"/>
      <c r="T5" s="165"/>
      <c r="U5" s="165"/>
      <c r="V5" s="165"/>
      <c r="W5" s="166" t="s">
        <v>138</v>
      </c>
      <c r="X5" s="169" t="s">
        <v>139</v>
      </c>
      <c r="Y5" s="147" t="s">
        <v>140</v>
      </c>
      <c r="Z5" s="147" t="s">
        <v>141</v>
      </c>
      <c r="AD5" s="65"/>
      <c r="AE5" s="65"/>
    </row>
    <row r="6" spans="1:31" ht="24.75" customHeight="1">
      <c r="A6" s="159"/>
      <c r="B6" s="163"/>
      <c r="C6" s="164"/>
      <c r="D6" s="131" t="s">
        <v>96</v>
      </c>
      <c r="E6" s="132" t="s">
        <v>142</v>
      </c>
      <c r="F6" s="148" t="s">
        <v>143</v>
      </c>
      <c r="G6" s="149" t="s">
        <v>144</v>
      </c>
      <c r="H6" s="146" t="s">
        <v>145</v>
      </c>
      <c r="I6" s="146"/>
      <c r="J6" s="131" t="s">
        <v>99</v>
      </c>
      <c r="K6" s="131"/>
      <c r="L6" s="131"/>
      <c r="M6" s="131"/>
      <c r="N6" s="131" t="s">
        <v>96</v>
      </c>
      <c r="O6" s="132" t="s">
        <v>142</v>
      </c>
      <c r="P6" s="172" t="s">
        <v>100</v>
      </c>
      <c r="Q6" s="138" t="s">
        <v>146</v>
      </c>
      <c r="R6" s="139" t="s">
        <v>147</v>
      </c>
      <c r="S6" s="142" t="s">
        <v>102</v>
      </c>
      <c r="T6" s="143"/>
      <c r="U6" s="143"/>
      <c r="V6" s="144"/>
      <c r="W6" s="167"/>
      <c r="X6" s="170"/>
      <c r="Y6" s="147"/>
      <c r="Z6" s="147"/>
      <c r="AD6" s="65"/>
      <c r="AE6" s="65"/>
    </row>
    <row r="7" spans="1:31" ht="14.25" customHeight="1">
      <c r="A7" s="159"/>
      <c r="B7" s="132" t="s">
        <v>103</v>
      </c>
      <c r="C7" s="132" t="s">
        <v>104</v>
      </c>
      <c r="D7" s="131"/>
      <c r="E7" s="145"/>
      <c r="F7" s="148"/>
      <c r="G7" s="150"/>
      <c r="H7" s="145" t="s">
        <v>106</v>
      </c>
      <c r="I7" s="145" t="s">
        <v>148</v>
      </c>
      <c r="J7" s="146" t="s">
        <v>105</v>
      </c>
      <c r="K7" s="132" t="s">
        <v>149</v>
      </c>
      <c r="L7" s="132" t="s">
        <v>148</v>
      </c>
      <c r="M7" s="130" t="s">
        <v>106</v>
      </c>
      <c r="N7" s="152"/>
      <c r="O7" s="145"/>
      <c r="P7" s="172"/>
      <c r="Q7" s="138"/>
      <c r="R7" s="140"/>
      <c r="S7" s="131" t="s">
        <v>105</v>
      </c>
      <c r="T7" s="132" t="s">
        <v>149</v>
      </c>
      <c r="U7" s="132" t="s">
        <v>148</v>
      </c>
      <c r="V7" s="134" t="s">
        <v>106</v>
      </c>
      <c r="W7" s="167"/>
      <c r="X7" s="170"/>
      <c r="Y7" s="147"/>
      <c r="Z7" s="147"/>
      <c r="AD7" s="65"/>
      <c r="AE7" s="65"/>
    </row>
    <row r="8" spans="1:31" s="61" customFormat="1" ht="12.75" customHeight="1">
      <c r="A8" s="160"/>
      <c r="B8" s="133"/>
      <c r="C8" s="133"/>
      <c r="D8" s="131"/>
      <c r="E8" s="133"/>
      <c r="F8" s="148"/>
      <c r="G8" s="151"/>
      <c r="H8" s="133"/>
      <c r="I8" s="133"/>
      <c r="J8" s="146"/>
      <c r="K8" s="133"/>
      <c r="L8" s="133"/>
      <c r="M8" s="130"/>
      <c r="N8" s="152"/>
      <c r="O8" s="133"/>
      <c r="P8" s="172"/>
      <c r="Q8" s="138"/>
      <c r="R8" s="141"/>
      <c r="S8" s="131"/>
      <c r="T8" s="133"/>
      <c r="U8" s="133"/>
      <c r="V8" s="135"/>
      <c r="W8" s="168"/>
      <c r="X8" s="171"/>
      <c r="Y8" s="147"/>
      <c r="Z8" s="147"/>
      <c r="AD8" s="69"/>
      <c r="AE8" s="69"/>
    </row>
    <row r="9" spans="1:33" ht="14.25" customHeight="1">
      <c r="A9" s="70" t="s">
        <v>107</v>
      </c>
      <c r="B9" s="113">
        <v>10130000</v>
      </c>
      <c r="C9" s="74">
        <v>9.970551123984794</v>
      </c>
      <c r="D9" s="71">
        <v>602317</v>
      </c>
      <c r="E9" s="71">
        <v>756616</v>
      </c>
      <c r="F9" s="76">
        <v>1008114</v>
      </c>
      <c r="G9" s="76">
        <v>1032915</v>
      </c>
      <c r="H9" s="114">
        <v>-9.324431129611366</v>
      </c>
      <c r="I9" s="114">
        <v>-4.492156682062554</v>
      </c>
      <c r="J9" s="71">
        <v>-405797</v>
      </c>
      <c r="K9" s="71">
        <v>-276299</v>
      </c>
      <c r="L9" s="72">
        <v>-26.749442112855366</v>
      </c>
      <c r="M9" s="75">
        <v>-40.25308645649202</v>
      </c>
      <c r="N9" s="71">
        <v>4994936</v>
      </c>
      <c r="O9" s="71">
        <v>5862541</v>
      </c>
      <c r="P9" s="72">
        <v>49.308351431391905</v>
      </c>
      <c r="Q9" s="76">
        <v>5807045</v>
      </c>
      <c r="R9" s="76">
        <v>5950901</v>
      </c>
      <c r="S9" s="113">
        <v>-812109</v>
      </c>
      <c r="T9" s="113">
        <v>-88360</v>
      </c>
      <c r="U9" s="74">
        <v>-1.484817173063373</v>
      </c>
      <c r="V9" s="75">
        <v>-13.984892488348205</v>
      </c>
      <c r="W9" s="115">
        <v>4392619</v>
      </c>
      <c r="X9" s="116">
        <v>4798931</v>
      </c>
      <c r="Y9" s="117">
        <v>664255</v>
      </c>
      <c r="Z9" s="117">
        <v>792203</v>
      </c>
      <c r="AA9" s="118"/>
      <c r="AB9" s="118"/>
      <c r="AC9" s="118"/>
      <c r="AD9" s="118"/>
      <c r="AE9" s="118"/>
      <c r="AF9" s="118"/>
      <c r="AG9" s="65"/>
    </row>
    <row r="10" spans="1:33" ht="14.25" customHeight="1">
      <c r="A10" s="81" t="s">
        <v>108</v>
      </c>
      <c r="B10" s="119">
        <v>3660000</v>
      </c>
      <c r="C10" s="85">
        <v>10.007165494058402</v>
      </c>
      <c r="D10" s="97">
        <v>341057</v>
      </c>
      <c r="E10" s="97">
        <v>462945</v>
      </c>
      <c r="F10" s="98">
        <v>380492</v>
      </c>
      <c r="G10" s="98">
        <v>400085</v>
      </c>
      <c r="H10" s="120">
        <v>14.683026722395764</v>
      </c>
      <c r="I10" s="120">
        <v>16.21768174663545</v>
      </c>
      <c r="J10" s="97">
        <v>-39435</v>
      </c>
      <c r="K10" s="97">
        <v>62860</v>
      </c>
      <c r="L10" s="87">
        <v>15.711661271979704</v>
      </c>
      <c r="M10" s="99">
        <v>-10.364212650988721</v>
      </c>
      <c r="N10" s="97">
        <v>1667403</v>
      </c>
      <c r="O10" s="97">
        <v>2352806</v>
      </c>
      <c r="P10" s="87">
        <v>45.557459016393445</v>
      </c>
      <c r="Q10" s="98">
        <v>2112440</v>
      </c>
      <c r="R10" s="98">
        <v>2226087</v>
      </c>
      <c r="S10" s="121">
        <v>-445037</v>
      </c>
      <c r="T10" s="121">
        <v>126719</v>
      </c>
      <c r="U10" s="85">
        <v>5.692454966944239</v>
      </c>
      <c r="V10" s="99">
        <v>-21.067438601806444</v>
      </c>
      <c r="W10" s="77">
        <v>1326346</v>
      </c>
      <c r="X10" s="122">
        <v>1731948</v>
      </c>
      <c r="Y10" s="117">
        <v>297391</v>
      </c>
      <c r="Z10" s="117">
        <v>398343</v>
      </c>
      <c r="AB10" s="123"/>
      <c r="AC10" s="123"/>
      <c r="AD10" s="123"/>
      <c r="AE10" s="65"/>
      <c r="AG10" s="65"/>
    </row>
    <row r="11" spans="1:33" ht="14.25" customHeight="1">
      <c r="A11" s="81" t="s">
        <v>109</v>
      </c>
      <c r="B11" s="82">
        <v>3302366.139</v>
      </c>
      <c r="C11" s="124">
        <v>11.453840174958408</v>
      </c>
      <c r="D11" s="82">
        <v>144770</v>
      </c>
      <c r="E11" s="82">
        <v>161536</v>
      </c>
      <c r="F11" s="82">
        <v>318552</v>
      </c>
      <c r="G11" s="82">
        <v>320189</v>
      </c>
      <c r="H11" s="120">
        <v>-31.815826904418763</v>
      </c>
      <c r="I11" s="120">
        <v>-28.556770335774683</v>
      </c>
      <c r="J11" s="97">
        <v>-173782</v>
      </c>
      <c r="K11" s="97">
        <v>-158653</v>
      </c>
      <c r="L11" s="87">
        <v>-49.54979715105765</v>
      </c>
      <c r="M11" s="99">
        <v>-54.55373063110576</v>
      </c>
      <c r="N11" s="82">
        <v>1803260</v>
      </c>
      <c r="O11" s="82">
        <v>1881708</v>
      </c>
      <c r="P11" s="87">
        <v>54.605089929430136</v>
      </c>
      <c r="Q11" s="82">
        <v>1812186</v>
      </c>
      <c r="R11" s="82">
        <v>1828177</v>
      </c>
      <c r="S11" s="121">
        <v>-8926</v>
      </c>
      <c r="T11" s="121">
        <v>53531</v>
      </c>
      <c r="U11" s="85">
        <v>2.928108164581438</v>
      </c>
      <c r="V11" s="99">
        <v>-0.49255429630291814</v>
      </c>
      <c r="W11" s="82">
        <v>1658490</v>
      </c>
      <c r="X11" s="125">
        <v>1493634</v>
      </c>
      <c r="Y11" s="117">
        <v>212322</v>
      </c>
      <c r="Z11" s="117">
        <v>226104</v>
      </c>
      <c r="AA11" s="92"/>
      <c r="AB11" s="93"/>
      <c r="AD11" s="65"/>
      <c r="AE11" s="65"/>
      <c r="AG11" s="65"/>
    </row>
    <row r="12" spans="1:33" ht="14.25" customHeight="1">
      <c r="A12" s="81" t="s">
        <v>110</v>
      </c>
      <c r="B12" s="82">
        <v>1783012</v>
      </c>
      <c r="C12" s="124">
        <v>8.219793345893134</v>
      </c>
      <c r="D12" s="82">
        <v>88779</v>
      </c>
      <c r="E12" s="82">
        <v>96433</v>
      </c>
      <c r="F12" s="82">
        <v>182285</v>
      </c>
      <c r="G12" s="82">
        <v>184298</v>
      </c>
      <c r="H12" s="120">
        <v>22.79253112033195</v>
      </c>
      <c r="I12" s="120">
        <v>24.029581993569128</v>
      </c>
      <c r="J12" s="97">
        <v>-93506</v>
      </c>
      <c r="K12" s="97">
        <v>-87865</v>
      </c>
      <c r="L12" s="87">
        <v>-47.67550380362239</v>
      </c>
      <c r="M12" s="99">
        <v>-51.2965959897962</v>
      </c>
      <c r="N12" s="82">
        <v>771393</v>
      </c>
      <c r="O12" s="82">
        <v>811752</v>
      </c>
      <c r="P12" s="87">
        <v>43.26347775561803</v>
      </c>
      <c r="Q12" s="82">
        <v>1060794</v>
      </c>
      <c r="R12" s="82">
        <v>1067442</v>
      </c>
      <c r="S12" s="121">
        <v>-289401</v>
      </c>
      <c r="T12" s="121">
        <v>-255690</v>
      </c>
      <c r="U12" s="85">
        <v>-23.9535262805848</v>
      </c>
      <c r="V12" s="99">
        <v>-27.28154571010017</v>
      </c>
      <c r="W12" s="82">
        <v>682614</v>
      </c>
      <c r="X12" s="125">
        <v>878509</v>
      </c>
      <c r="Y12" s="117">
        <v>72300</v>
      </c>
      <c r="Z12" s="117">
        <v>77750</v>
      </c>
      <c r="AA12" s="92"/>
      <c r="AB12" s="93"/>
      <c r="AD12" s="65"/>
      <c r="AE12" s="65"/>
      <c r="AG12" s="65"/>
    </row>
    <row r="13" spans="1:33" ht="14.25" customHeight="1">
      <c r="A13" s="81" t="s">
        <v>111</v>
      </c>
      <c r="B13" s="82">
        <v>6176095.137405001</v>
      </c>
      <c r="C13" s="124">
        <v>8.976772872771232</v>
      </c>
      <c r="D13" s="82">
        <v>283727</v>
      </c>
      <c r="E13" s="82">
        <v>315837</v>
      </c>
      <c r="F13" s="82">
        <v>612578</v>
      </c>
      <c r="G13" s="82">
        <v>617684</v>
      </c>
      <c r="H13" s="120">
        <v>-16.76508984231756</v>
      </c>
      <c r="I13" s="120">
        <v>-13.145215846528691</v>
      </c>
      <c r="J13" s="97">
        <v>-328851</v>
      </c>
      <c r="K13" s="97">
        <v>-301847</v>
      </c>
      <c r="L13" s="87">
        <v>-48.86754392213494</v>
      </c>
      <c r="M13" s="99">
        <v>-53.68312280232068</v>
      </c>
      <c r="N13" s="82">
        <v>3231353</v>
      </c>
      <c r="O13" s="82">
        <v>3396137</v>
      </c>
      <c r="P13" s="87">
        <v>52.32032421957982</v>
      </c>
      <c r="Q13" s="82">
        <v>3573079</v>
      </c>
      <c r="R13" s="82">
        <v>3602824</v>
      </c>
      <c r="S13" s="121">
        <v>-341726</v>
      </c>
      <c r="T13" s="121">
        <v>-206687</v>
      </c>
      <c r="U13" s="85">
        <v>-5.7368053504695204</v>
      </c>
      <c r="V13" s="99">
        <v>-9.563908326684073</v>
      </c>
      <c r="W13" s="82">
        <v>2947626</v>
      </c>
      <c r="X13" s="125">
        <v>2960501</v>
      </c>
      <c r="Y13" s="117">
        <v>340875</v>
      </c>
      <c r="Z13" s="117">
        <v>363638</v>
      </c>
      <c r="AA13" s="92"/>
      <c r="AB13" s="93"/>
      <c r="AD13" s="65"/>
      <c r="AE13" s="65"/>
      <c r="AG13" s="65"/>
    </row>
    <row r="14" spans="1:33" ht="14.25" customHeight="1">
      <c r="A14" s="81" t="s">
        <v>112</v>
      </c>
      <c r="B14" s="82">
        <v>120622</v>
      </c>
      <c r="C14" s="124">
        <v>16.29691763322052</v>
      </c>
      <c r="D14" s="82">
        <v>4099</v>
      </c>
      <c r="E14" s="82">
        <v>4229</v>
      </c>
      <c r="F14" s="82">
        <v>7822</v>
      </c>
      <c r="G14" s="82">
        <v>7924</v>
      </c>
      <c r="H14" s="120">
        <v>-58.45327386985607</v>
      </c>
      <c r="I14" s="120">
        <v>-58.326763894363424</v>
      </c>
      <c r="J14" s="97">
        <v>-3723</v>
      </c>
      <c r="K14" s="97">
        <v>-3695</v>
      </c>
      <c r="L14" s="87">
        <v>-46.630489651691065</v>
      </c>
      <c r="M14" s="99">
        <v>-47.59652262848376</v>
      </c>
      <c r="N14" s="82">
        <v>58061</v>
      </c>
      <c r="O14" s="82">
        <v>60700</v>
      </c>
      <c r="P14" s="87">
        <v>48.13466863424583</v>
      </c>
      <c r="Q14" s="82">
        <v>64285</v>
      </c>
      <c r="R14" s="82">
        <v>64666</v>
      </c>
      <c r="S14" s="121">
        <v>-6224</v>
      </c>
      <c r="T14" s="121">
        <v>-3966</v>
      </c>
      <c r="U14" s="85">
        <v>-6.1330529180713205</v>
      </c>
      <c r="V14" s="99">
        <v>-9.681885354281714</v>
      </c>
      <c r="W14" s="82">
        <v>53962</v>
      </c>
      <c r="X14" s="125">
        <v>56463</v>
      </c>
      <c r="Y14" s="117">
        <v>9866</v>
      </c>
      <c r="Z14" s="117">
        <v>10148</v>
      </c>
      <c r="AA14" s="92"/>
      <c r="AB14" s="93"/>
      <c r="AD14" s="65"/>
      <c r="AE14" s="65"/>
      <c r="AG14" s="65"/>
    </row>
    <row r="15" spans="1:33" ht="14.25" customHeight="1">
      <c r="A15" s="70" t="s">
        <v>113</v>
      </c>
      <c r="B15" s="71">
        <v>6470000</v>
      </c>
      <c r="C15" s="74">
        <v>10</v>
      </c>
      <c r="D15" s="71">
        <v>261260</v>
      </c>
      <c r="E15" s="71">
        <v>293671</v>
      </c>
      <c r="F15" s="76">
        <v>627622</v>
      </c>
      <c r="G15" s="76">
        <v>632830</v>
      </c>
      <c r="H15" s="114">
        <v>-28.785599023071217</v>
      </c>
      <c r="I15" s="114">
        <v>-25.437718986441883</v>
      </c>
      <c r="J15" s="71">
        <v>-366362</v>
      </c>
      <c r="K15" s="71">
        <v>-339159</v>
      </c>
      <c r="L15" s="72">
        <v>-53.59401419022486</v>
      </c>
      <c r="M15" s="91">
        <v>-58.37303345007027</v>
      </c>
      <c r="N15" s="71">
        <v>3327533</v>
      </c>
      <c r="O15" s="71">
        <v>3509735</v>
      </c>
      <c r="P15" s="72">
        <v>51.43018547140649</v>
      </c>
      <c r="Q15" s="76">
        <v>3694605</v>
      </c>
      <c r="R15" s="76">
        <v>3724814</v>
      </c>
      <c r="S15" s="113">
        <v>-367072</v>
      </c>
      <c r="T15" s="113">
        <v>-215079</v>
      </c>
      <c r="U15" s="74">
        <v>-5.774221209434887</v>
      </c>
      <c r="V15" s="91">
        <v>-9.93535168170887</v>
      </c>
      <c r="W15" s="77">
        <v>3066273</v>
      </c>
      <c r="X15" s="122">
        <v>3066983</v>
      </c>
      <c r="Y15" s="117">
        <v>366864</v>
      </c>
      <c r="Z15" s="117">
        <v>393860</v>
      </c>
      <c r="AA15" s="92"/>
      <c r="AB15" s="93"/>
      <c r="AD15" s="65"/>
      <c r="AE15" s="65"/>
      <c r="AG15" s="65"/>
    </row>
    <row r="16" spans="1:33" ht="14.25" customHeight="1">
      <c r="A16" s="94" t="s">
        <v>114</v>
      </c>
      <c r="B16" s="97">
        <v>2301974.139</v>
      </c>
      <c r="C16" s="85">
        <v>10.499974270785572</v>
      </c>
      <c r="D16" s="97">
        <v>116363</v>
      </c>
      <c r="E16" s="97">
        <v>131435</v>
      </c>
      <c r="F16" s="98">
        <v>241452</v>
      </c>
      <c r="G16" s="98">
        <v>242633</v>
      </c>
      <c r="H16" s="120">
        <v>-17.27415559394573</v>
      </c>
      <c r="I16" s="120">
        <v>-13.770141185115204</v>
      </c>
      <c r="J16" s="97">
        <v>-125089</v>
      </c>
      <c r="K16" s="97">
        <v>-111198</v>
      </c>
      <c r="L16" s="87">
        <v>-45.82970989107005</v>
      </c>
      <c r="M16" s="99">
        <v>-51.80698441098024</v>
      </c>
      <c r="N16" s="97">
        <v>1264526</v>
      </c>
      <c r="O16" s="97">
        <v>1328820</v>
      </c>
      <c r="P16" s="87">
        <v>54.93224179092309</v>
      </c>
      <c r="Q16" s="98">
        <v>1322909</v>
      </c>
      <c r="R16" s="98">
        <v>1337082</v>
      </c>
      <c r="S16" s="121">
        <v>-58383</v>
      </c>
      <c r="T16" s="121">
        <v>-8262</v>
      </c>
      <c r="U16" s="85">
        <v>-0.6179127383361679</v>
      </c>
      <c r="V16" s="99">
        <v>-4.413228725483007</v>
      </c>
      <c r="W16" s="77">
        <v>1148163</v>
      </c>
      <c r="X16" s="122">
        <v>1081457</v>
      </c>
      <c r="Y16" s="117">
        <v>140661</v>
      </c>
      <c r="Z16" s="117">
        <v>152424</v>
      </c>
      <c r="AA16" s="92"/>
      <c r="AB16" s="93"/>
      <c r="AC16" s="64"/>
      <c r="AD16" s="65"/>
      <c r="AE16" s="65"/>
      <c r="AG16" s="65"/>
    </row>
    <row r="17" spans="1:33" ht="14.25" customHeight="1">
      <c r="A17" s="94" t="s">
        <v>115</v>
      </c>
      <c r="B17" s="97">
        <v>1288554</v>
      </c>
      <c r="C17" s="85">
        <v>10.000068293649033</v>
      </c>
      <c r="D17" s="97">
        <v>78004</v>
      </c>
      <c r="E17" s="97">
        <v>84807</v>
      </c>
      <c r="F17" s="98">
        <v>133916</v>
      </c>
      <c r="G17" s="98">
        <v>135434</v>
      </c>
      <c r="H17" s="120">
        <v>50.19543660344661</v>
      </c>
      <c r="I17" s="120">
        <v>51.64416629414394</v>
      </c>
      <c r="J17" s="97">
        <v>-55912</v>
      </c>
      <c r="K17" s="97">
        <v>-50627</v>
      </c>
      <c r="L17" s="87">
        <v>-37.38130750033227</v>
      </c>
      <c r="M17" s="99">
        <v>-41.751545745093935</v>
      </c>
      <c r="N17" s="97">
        <v>579100</v>
      </c>
      <c r="O17" s="97">
        <v>610541</v>
      </c>
      <c r="P17" s="87">
        <v>44.941849546080334</v>
      </c>
      <c r="Q17" s="98">
        <v>709436</v>
      </c>
      <c r="R17" s="98">
        <v>714900</v>
      </c>
      <c r="S17" s="121">
        <v>-130336</v>
      </c>
      <c r="T17" s="121">
        <v>-104359</v>
      </c>
      <c r="U17" s="85">
        <v>-14.597705972863336</v>
      </c>
      <c r="V17" s="99">
        <v>-18.371777017236226</v>
      </c>
      <c r="W17" s="77">
        <v>501096</v>
      </c>
      <c r="X17" s="122">
        <v>575520</v>
      </c>
      <c r="Y17" s="117">
        <v>51935</v>
      </c>
      <c r="Z17" s="117">
        <v>55925</v>
      </c>
      <c r="AB17" s="64"/>
      <c r="AD17" s="65"/>
      <c r="AE17" s="65"/>
      <c r="AG17" s="65"/>
    </row>
    <row r="18" spans="1:33" ht="14.25" customHeight="1">
      <c r="A18" s="94" t="s">
        <v>116</v>
      </c>
      <c r="B18" s="97">
        <v>158629</v>
      </c>
      <c r="C18" s="85">
        <v>10.000138688560977</v>
      </c>
      <c r="D18" s="97">
        <v>13494</v>
      </c>
      <c r="E18" s="97">
        <v>13618</v>
      </c>
      <c r="F18" s="98">
        <v>12483</v>
      </c>
      <c r="G18" s="98">
        <v>12533</v>
      </c>
      <c r="H18" s="120">
        <v>-16.24356030041586</v>
      </c>
      <c r="I18" s="120">
        <v>-16.622788220167763</v>
      </c>
      <c r="J18" s="97">
        <v>1011</v>
      </c>
      <c r="K18" s="97">
        <v>1085</v>
      </c>
      <c r="L18" s="87">
        <v>8.657145136838745</v>
      </c>
      <c r="M18" s="99">
        <v>8.099014659937515</v>
      </c>
      <c r="N18" s="97">
        <v>98974</v>
      </c>
      <c r="O18" s="97">
        <v>102215</v>
      </c>
      <c r="P18" s="87">
        <v>62.39338330317912</v>
      </c>
      <c r="Q18" s="98">
        <v>84555</v>
      </c>
      <c r="R18" s="98">
        <v>85078</v>
      </c>
      <c r="S18" s="121">
        <v>14419</v>
      </c>
      <c r="T18" s="121">
        <v>17137</v>
      </c>
      <c r="U18" s="85">
        <v>20.14269258797809</v>
      </c>
      <c r="V18" s="99">
        <v>17.052805866004377</v>
      </c>
      <c r="W18" s="77">
        <v>85480</v>
      </c>
      <c r="X18" s="122">
        <v>72072</v>
      </c>
      <c r="Y18" s="117">
        <v>16111</v>
      </c>
      <c r="Z18" s="117">
        <v>16333</v>
      </c>
      <c r="AD18" s="65"/>
      <c r="AE18" s="65"/>
      <c r="AG18" s="65"/>
    </row>
    <row r="19" spans="1:33" ht="14.25" customHeight="1">
      <c r="A19" s="94" t="s">
        <v>117</v>
      </c>
      <c r="B19" s="97">
        <v>140967.998405</v>
      </c>
      <c r="C19" s="85">
        <v>10.003198156052706</v>
      </c>
      <c r="D19" s="97">
        <v>3776</v>
      </c>
      <c r="E19" s="97">
        <v>5115</v>
      </c>
      <c r="F19" s="98">
        <v>11580</v>
      </c>
      <c r="G19" s="98">
        <v>11660</v>
      </c>
      <c r="H19" s="120">
        <v>-53.284671532846716</v>
      </c>
      <c r="I19" s="120">
        <v>-37.69033987087344</v>
      </c>
      <c r="J19" s="97">
        <v>-7804</v>
      </c>
      <c r="K19" s="97">
        <v>-6545</v>
      </c>
      <c r="L19" s="87">
        <v>-56.132075471698116</v>
      </c>
      <c r="M19" s="99">
        <v>-67.39205526770293</v>
      </c>
      <c r="N19" s="97">
        <v>76867</v>
      </c>
      <c r="O19" s="97">
        <v>80812</v>
      </c>
      <c r="P19" s="87">
        <v>54.52797859778195</v>
      </c>
      <c r="Q19" s="98">
        <v>99874</v>
      </c>
      <c r="R19" s="98">
        <v>100740</v>
      </c>
      <c r="S19" s="121">
        <v>-23007</v>
      </c>
      <c r="T19" s="121">
        <v>-19928</v>
      </c>
      <c r="U19" s="85">
        <v>-19.781616041294424</v>
      </c>
      <c r="V19" s="99">
        <v>-23.03602539199391</v>
      </c>
      <c r="W19" s="77">
        <v>73091</v>
      </c>
      <c r="X19" s="122">
        <v>88294</v>
      </c>
      <c r="Y19" s="117">
        <v>8083</v>
      </c>
      <c r="Z19" s="117">
        <v>8209</v>
      </c>
      <c r="AD19" s="65"/>
      <c r="AE19" s="65"/>
      <c r="AG19" s="65"/>
    </row>
    <row r="20" spans="1:33" ht="14.25" customHeight="1">
      <c r="A20" s="94" t="s">
        <v>118</v>
      </c>
      <c r="B20" s="97">
        <v>172400</v>
      </c>
      <c r="C20" s="85">
        <v>9.987559411783465</v>
      </c>
      <c r="D20" s="97">
        <v>6767</v>
      </c>
      <c r="E20" s="97">
        <v>7473</v>
      </c>
      <c r="F20" s="98">
        <v>15868</v>
      </c>
      <c r="G20" s="98">
        <v>16658</v>
      </c>
      <c r="H20" s="120">
        <v>-40.28942027706697</v>
      </c>
      <c r="I20" s="120">
        <v>-36.410823689584745</v>
      </c>
      <c r="J20" s="97">
        <v>-9101</v>
      </c>
      <c r="K20" s="97">
        <v>-9185</v>
      </c>
      <c r="L20" s="87">
        <v>-55.13867210949693</v>
      </c>
      <c r="M20" s="99">
        <v>-57.35442399798336</v>
      </c>
      <c r="N20" s="97">
        <v>86204</v>
      </c>
      <c r="O20" s="97">
        <v>92157</v>
      </c>
      <c r="P20" s="87">
        <v>50.00232018561485</v>
      </c>
      <c r="Q20" s="98">
        <v>97741</v>
      </c>
      <c r="R20" s="98">
        <v>98992</v>
      </c>
      <c r="S20" s="121">
        <v>-11537</v>
      </c>
      <c r="T20" s="121">
        <v>-6835</v>
      </c>
      <c r="U20" s="85">
        <v>-6.90459835138193</v>
      </c>
      <c r="V20" s="99">
        <v>-11.803644325308724</v>
      </c>
      <c r="W20" s="77">
        <v>79437</v>
      </c>
      <c r="X20" s="122">
        <v>81873</v>
      </c>
      <c r="Y20" s="117">
        <v>11333</v>
      </c>
      <c r="Z20" s="117">
        <v>11752</v>
      </c>
      <c r="AD20" s="65"/>
      <c r="AE20" s="65"/>
      <c r="AG20" s="65"/>
    </row>
    <row r="21" spans="1:33" ht="14.25" customHeight="1">
      <c r="A21" s="94" t="s">
        <v>119</v>
      </c>
      <c r="B21" s="97">
        <v>369700</v>
      </c>
      <c r="C21" s="85">
        <v>3.0089077489335425</v>
      </c>
      <c r="D21" s="97">
        <v>3726</v>
      </c>
      <c r="E21" s="97">
        <v>4001</v>
      </c>
      <c r="F21" s="98">
        <v>38694</v>
      </c>
      <c r="G21" s="98">
        <v>38906</v>
      </c>
      <c r="H21" s="120">
        <v>-61.91741618969746</v>
      </c>
      <c r="I21" s="120">
        <v>-62.80907231827477</v>
      </c>
      <c r="J21" s="97">
        <v>-34968</v>
      </c>
      <c r="K21" s="97">
        <v>-34905</v>
      </c>
      <c r="L21" s="87">
        <v>-89.71623914049248</v>
      </c>
      <c r="M21" s="99">
        <v>-90.37060009303768</v>
      </c>
      <c r="N21" s="97">
        <v>128876</v>
      </c>
      <c r="O21" s="97">
        <v>133340</v>
      </c>
      <c r="P21" s="87">
        <v>34.85961590478767</v>
      </c>
      <c r="Q21" s="98">
        <v>283494</v>
      </c>
      <c r="R21" s="98">
        <v>284035</v>
      </c>
      <c r="S21" s="121">
        <v>-154618</v>
      </c>
      <c r="T21" s="121">
        <v>-150695</v>
      </c>
      <c r="U21" s="85">
        <v>-53.055081239988034</v>
      </c>
      <c r="V21" s="99">
        <v>-54.540131360804814</v>
      </c>
      <c r="W21" s="77">
        <v>125150</v>
      </c>
      <c r="X21" s="122">
        <v>244800</v>
      </c>
      <c r="Y21" s="117">
        <v>9784</v>
      </c>
      <c r="Z21" s="117">
        <v>10758</v>
      </c>
      <c r="AD21" s="65"/>
      <c r="AE21" s="65"/>
      <c r="AG21" s="65"/>
    </row>
    <row r="22" spans="1:33" ht="14.25" customHeight="1">
      <c r="A22" s="94" t="s">
        <v>120</v>
      </c>
      <c r="B22" s="126">
        <v>26279</v>
      </c>
      <c r="C22" s="127">
        <v>17.160053499777096</v>
      </c>
      <c r="D22" s="97">
        <v>358</v>
      </c>
      <c r="E22" s="97">
        <v>395</v>
      </c>
      <c r="F22" s="98">
        <v>1622</v>
      </c>
      <c r="G22" s="98">
        <v>1691</v>
      </c>
      <c r="H22" s="120">
        <v>-81.44116122343183</v>
      </c>
      <c r="I22" s="120">
        <v>-80.1607232546459</v>
      </c>
      <c r="J22" s="97">
        <v>-1264</v>
      </c>
      <c r="K22" s="97">
        <v>-1296</v>
      </c>
      <c r="L22" s="87">
        <v>-76.64104080425783</v>
      </c>
      <c r="M22" s="99">
        <v>-77.92848335388409</v>
      </c>
      <c r="N22" s="97">
        <v>13087</v>
      </c>
      <c r="O22" s="97">
        <v>13865</v>
      </c>
      <c r="P22" s="87">
        <v>49.800220708550555</v>
      </c>
      <c r="Q22" s="98">
        <v>15974</v>
      </c>
      <c r="R22" s="98">
        <v>16201</v>
      </c>
      <c r="S22" s="121">
        <v>-2887</v>
      </c>
      <c r="T22" s="121">
        <v>-2336</v>
      </c>
      <c r="U22" s="85">
        <v>-14.418863033146101</v>
      </c>
      <c r="V22" s="99">
        <v>-18.07311881807938</v>
      </c>
      <c r="W22" s="77">
        <v>12729</v>
      </c>
      <c r="X22" s="122">
        <v>14352</v>
      </c>
      <c r="Y22" s="117">
        <v>1929</v>
      </c>
      <c r="Z22" s="117">
        <v>1991</v>
      </c>
      <c r="AD22" s="65"/>
      <c r="AE22" s="65"/>
      <c r="AG22" s="65"/>
    </row>
    <row r="23" spans="1:33" ht="14.25" customHeight="1">
      <c r="A23" s="94" t="s">
        <v>121</v>
      </c>
      <c r="B23" s="97">
        <v>69605</v>
      </c>
      <c r="C23" s="85">
        <v>10.880127439267229</v>
      </c>
      <c r="D23" s="97">
        <v>3234</v>
      </c>
      <c r="E23" s="97">
        <v>3258</v>
      </c>
      <c r="F23" s="98">
        <v>3579</v>
      </c>
      <c r="G23" s="98">
        <v>3579</v>
      </c>
      <c r="H23" s="120">
        <v>-47.55108660395718</v>
      </c>
      <c r="I23" s="120">
        <v>-48.94217207334274</v>
      </c>
      <c r="J23" s="97">
        <v>-345</v>
      </c>
      <c r="K23" s="97">
        <v>-321</v>
      </c>
      <c r="L23" s="87">
        <v>-8.968985750209555</v>
      </c>
      <c r="M23" s="99">
        <v>-9.639564124057</v>
      </c>
      <c r="N23" s="97">
        <v>40443</v>
      </c>
      <c r="O23" s="97">
        <v>41038</v>
      </c>
      <c r="P23" s="87">
        <v>58.10358451260685</v>
      </c>
      <c r="Q23" s="98">
        <v>37269</v>
      </c>
      <c r="R23" s="98">
        <v>37336</v>
      </c>
      <c r="S23" s="121">
        <v>3174</v>
      </c>
      <c r="T23" s="121">
        <v>3702</v>
      </c>
      <c r="U23" s="85">
        <v>9.91536318834369</v>
      </c>
      <c r="V23" s="99">
        <v>8.516461402237784</v>
      </c>
      <c r="W23" s="77">
        <v>37209</v>
      </c>
      <c r="X23" s="122">
        <v>33690</v>
      </c>
      <c r="Y23" s="117">
        <v>6166</v>
      </c>
      <c r="Z23" s="117">
        <v>6381</v>
      </c>
      <c r="AG23" s="65"/>
    </row>
    <row r="24" spans="1:33" ht="14.25" customHeight="1">
      <c r="A24" s="94" t="s">
        <v>122</v>
      </c>
      <c r="B24" s="97">
        <v>78931</v>
      </c>
      <c r="C24" s="85">
        <v>89.16956261234273</v>
      </c>
      <c r="D24" s="97">
        <v>1093</v>
      </c>
      <c r="E24" s="97">
        <v>1235</v>
      </c>
      <c r="F24" s="98">
        <v>2575</v>
      </c>
      <c r="G24" s="98">
        <v>2575</v>
      </c>
      <c r="H24" s="120">
        <v>-91.65330278732341</v>
      </c>
      <c r="I24" s="120">
        <v>-90.56675832569509</v>
      </c>
      <c r="J24" s="97">
        <v>-1482</v>
      </c>
      <c r="K24" s="97">
        <v>-1340</v>
      </c>
      <c r="L24" s="87">
        <v>-52.038834951456316</v>
      </c>
      <c r="M24" s="99">
        <v>-57.55339805825243</v>
      </c>
      <c r="N24" s="97">
        <v>37009</v>
      </c>
      <c r="O24" s="97">
        <v>37465</v>
      </c>
      <c r="P24" s="87">
        <v>46.88778806805944</v>
      </c>
      <c r="Q24" s="98">
        <v>14945</v>
      </c>
      <c r="R24" s="98">
        <v>14945</v>
      </c>
      <c r="S24" s="121">
        <v>22064</v>
      </c>
      <c r="T24" s="121">
        <v>22520</v>
      </c>
      <c r="U24" s="85">
        <v>150.68584810973567</v>
      </c>
      <c r="V24" s="99">
        <v>147.63466042154568</v>
      </c>
      <c r="W24" s="77">
        <v>35916</v>
      </c>
      <c r="X24" s="122">
        <v>12370</v>
      </c>
      <c r="Y24" s="117">
        <v>13095</v>
      </c>
      <c r="Z24" s="117">
        <v>13092</v>
      </c>
      <c r="AD24" s="65"/>
      <c r="AE24" s="65"/>
      <c r="AG24" s="65"/>
    </row>
    <row r="25" spans="1:33" ht="14.25" customHeight="1">
      <c r="A25" s="94" t="s">
        <v>123</v>
      </c>
      <c r="B25" s="97">
        <v>36305</v>
      </c>
      <c r="C25" s="85">
        <v>41.52340856819865</v>
      </c>
      <c r="D25" s="97">
        <v>586</v>
      </c>
      <c r="E25" s="97">
        <v>583</v>
      </c>
      <c r="F25" s="98">
        <v>2450</v>
      </c>
      <c r="G25" s="98">
        <v>2450</v>
      </c>
      <c r="H25" s="120">
        <v>-50.50675675675676</v>
      </c>
      <c r="I25" s="120">
        <v>-55.90015128593041</v>
      </c>
      <c r="J25" s="97">
        <v>-1864</v>
      </c>
      <c r="K25" s="97">
        <v>-1867</v>
      </c>
      <c r="L25" s="87">
        <v>-76.20408163265307</v>
      </c>
      <c r="M25" s="99">
        <v>-76.08163265306122</v>
      </c>
      <c r="N25" s="97">
        <v>10884</v>
      </c>
      <c r="O25" s="97">
        <v>11418</v>
      </c>
      <c r="P25" s="87">
        <v>29.979341688472662</v>
      </c>
      <c r="Q25" s="98">
        <v>15184</v>
      </c>
      <c r="R25" s="98">
        <v>15259</v>
      </c>
      <c r="S25" s="121">
        <v>-4300</v>
      </c>
      <c r="T25" s="121">
        <v>-3841</v>
      </c>
      <c r="U25" s="85">
        <v>-25.172029621862507</v>
      </c>
      <c r="V25" s="99">
        <v>-28.319283456269755</v>
      </c>
      <c r="W25" s="77">
        <v>10298</v>
      </c>
      <c r="X25" s="122">
        <v>12734</v>
      </c>
      <c r="Y25" s="117">
        <v>1184</v>
      </c>
      <c r="Z25" s="117">
        <v>1322</v>
      </c>
      <c r="AG25" s="65"/>
    </row>
    <row r="26" spans="1:33" ht="14.25" customHeight="1">
      <c r="A26" s="94" t="s">
        <v>124</v>
      </c>
      <c r="B26" s="97">
        <v>38542</v>
      </c>
      <c r="C26" s="85">
        <v>4.999046503391713</v>
      </c>
      <c r="D26" s="97">
        <v>2164</v>
      </c>
      <c r="E26" s="97">
        <v>2153</v>
      </c>
      <c r="F26" s="98">
        <v>2312</v>
      </c>
      <c r="G26" s="98">
        <v>2345</v>
      </c>
      <c r="H26" s="120">
        <v>-59.94817693873774</v>
      </c>
      <c r="I26" s="120">
        <v>-60.747493163172294</v>
      </c>
      <c r="J26" s="97">
        <v>-148</v>
      </c>
      <c r="K26" s="97">
        <v>-192</v>
      </c>
      <c r="L26" s="87">
        <v>-8.187633262260128</v>
      </c>
      <c r="M26" s="99">
        <v>-6.401384083044983</v>
      </c>
      <c r="N26" s="97">
        <v>25551</v>
      </c>
      <c r="O26" s="97">
        <v>26614</v>
      </c>
      <c r="P26" s="87">
        <v>66.29391313372425</v>
      </c>
      <c r="Q26" s="98">
        <v>24536</v>
      </c>
      <c r="R26" s="98">
        <v>24615</v>
      </c>
      <c r="S26" s="121">
        <v>1015</v>
      </c>
      <c r="T26" s="121">
        <v>1999</v>
      </c>
      <c r="U26" s="85">
        <v>8.12106439163112</v>
      </c>
      <c r="V26" s="99">
        <v>4.136778611020541</v>
      </c>
      <c r="W26" s="77">
        <v>23387</v>
      </c>
      <c r="X26" s="122">
        <v>22224</v>
      </c>
      <c r="Y26" s="117">
        <v>5403</v>
      </c>
      <c r="Z26" s="117">
        <v>5485</v>
      </c>
      <c r="AB26" s="64"/>
      <c r="AE26" s="65"/>
      <c r="AG26" s="65"/>
    </row>
    <row r="27" spans="1:33" ht="14.25" customHeight="1">
      <c r="A27" s="94" t="s">
        <v>125</v>
      </c>
      <c r="B27" s="97">
        <v>19496</v>
      </c>
      <c r="C27" s="85">
        <v>2.9954038776480507</v>
      </c>
      <c r="D27" s="97">
        <v>991</v>
      </c>
      <c r="E27" s="97">
        <v>1098</v>
      </c>
      <c r="F27" s="98">
        <v>1438</v>
      </c>
      <c r="G27" s="98">
        <v>1438</v>
      </c>
      <c r="H27" s="120">
        <v>-26.592592592592588</v>
      </c>
      <c r="I27" s="120">
        <v>-18.666666666666664</v>
      </c>
      <c r="J27" s="97">
        <v>-447</v>
      </c>
      <c r="K27" s="97">
        <v>-340</v>
      </c>
      <c r="L27" s="87">
        <v>-23.64394993045897</v>
      </c>
      <c r="M27" s="99">
        <v>-31.084840055632824</v>
      </c>
      <c r="N27" s="97">
        <v>8539</v>
      </c>
      <c r="O27" s="97">
        <v>8803</v>
      </c>
      <c r="P27" s="87">
        <v>43.798727944193686</v>
      </c>
      <c r="Q27" s="98">
        <v>8591</v>
      </c>
      <c r="R27" s="98">
        <v>8591</v>
      </c>
      <c r="S27" s="121">
        <v>-52</v>
      </c>
      <c r="T27" s="121">
        <v>212</v>
      </c>
      <c r="U27" s="85">
        <v>2.4676987545105344</v>
      </c>
      <c r="V27" s="99">
        <v>-0.6052846001629612</v>
      </c>
      <c r="W27" s="77">
        <v>7548</v>
      </c>
      <c r="X27" s="122">
        <v>7153</v>
      </c>
      <c r="Y27" s="117">
        <v>1350</v>
      </c>
      <c r="Z27" s="117">
        <v>1350</v>
      </c>
      <c r="AD27" s="65"/>
      <c r="AE27" s="65"/>
      <c r="AG27" s="65"/>
    </row>
    <row r="28" spans="1:33" s="102" customFormat="1" ht="14.25">
      <c r="A28" s="94" t="s">
        <v>126</v>
      </c>
      <c r="B28" s="97">
        <v>648579</v>
      </c>
      <c r="C28" s="85">
        <v>10.125376520088425</v>
      </c>
      <c r="D28" s="97">
        <v>31455</v>
      </c>
      <c r="E28" s="97">
        <v>35268</v>
      </c>
      <c r="F28" s="98">
        <v>54623</v>
      </c>
      <c r="G28" s="98">
        <v>55212</v>
      </c>
      <c r="H28" s="120">
        <v>-9.671768658645153</v>
      </c>
      <c r="I28" s="120">
        <v>-6.924944579330727</v>
      </c>
      <c r="J28" s="97">
        <v>-23168</v>
      </c>
      <c r="K28" s="97">
        <v>-19944</v>
      </c>
      <c r="L28" s="87">
        <v>-36.122582047381</v>
      </c>
      <c r="M28" s="99">
        <v>-42.41436757409882</v>
      </c>
      <c r="N28" s="97">
        <v>418059</v>
      </c>
      <c r="O28" s="97">
        <v>442170</v>
      </c>
      <c r="P28" s="87">
        <v>64.45768364378125</v>
      </c>
      <c r="Q28" s="98">
        <v>330029</v>
      </c>
      <c r="R28" s="98">
        <v>333249</v>
      </c>
      <c r="S28" s="121">
        <v>88030</v>
      </c>
      <c r="T28" s="121">
        <v>108921</v>
      </c>
      <c r="U28" s="85">
        <v>32.68456919600659</v>
      </c>
      <c r="V28" s="99">
        <v>26.673413548506343</v>
      </c>
      <c r="W28" s="100"/>
      <c r="X28" s="128"/>
      <c r="Y28" s="117">
        <v>34823</v>
      </c>
      <c r="Z28" s="117">
        <v>37892</v>
      </c>
      <c r="AG28" s="103"/>
    </row>
    <row r="29" spans="1:33" ht="13.5" customHeight="1" hidden="1">
      <c r="A29" s="104" t="s">
        <v>127</v>
      </c>
      <c r="B29" s="97">
        <v>201808</v>
      </c>
      <c r="C29" s="85">
        <v>9.99989098559919</v>
      </c>
      <c r="D29" s="97">
        <v>31448</v>
      </c>
      <c r="E29" s="97">
        <v>35261</v>
      </c>
      <c r="F29" s="98">
        <v>9651</v>
      </c>
      <c r="G29" s="98">
        <v>10038</v>
      </c>
      <c r="H29" s="120">
        <v>-9.437005039596835</v>
      </c>
      <c r="I29" s="120">
        <v>-6.70212202995184</v>
      </c>
      <c r="J29" s="97">
        <v>21797</v>
      </c>
      <c r="K29" s="97">
        <v>25223</v>
      </c>
      <c r="L29" s="87">
        <v>251.27515441322973</v>
      </c>
      <c r="M29" s="99">
        <v>225.8522432908507</v>
      </c>
      <c r="N29" s="97">
        <v>161415</v>
      </c>
      <c r="O29" s="97">
        <v>178919</v>
      </c>
      <c r="P29" s="87">
        <v>79.98444065646555</v>
      </c>
      <c r="Q29" s="98">
        <v>99207</v>
      </c>
      <c r="R29" s="98">
        <v>101501</v>
      </c>
      <c r="S29" s="121">
        <v>62208</v>
      </c>
      <c r="T29" s="121">
        <v>77418</v>
      </c>
      <c r="U29" s="85">
        <v>76.27314016610673</v>
      </c>
      <c r="V29" s="99">
        <v>62.7052526535426</v>
      </c>
      <c r="W29" s="77">
        <v>129967</v>
      </c>
      <c r="X29" s="122">
        <v>89556</v>
      </c>
      <c r="Y29" s="117">
        <v>34725</v>
      </c>
      <c r="Z29" s="117">
        <v>37794</v>
      </c>
      <c r="AD29" s="65"/>
      <c r="AE29" s="65"/>
      <c r="AG29" s="65"/>
    </row>
    <row r="30" spans="1:33" ht="14.25" customHeight="1" hidden="1">
      <c r="A30" s="104" t="s">
        <v>128</v>
      </c>
      <c r="B30" s="97">
        <v>446771</v>
      </c>
      <c r="C30" s="85">
        <v>10.182152686665802</v>
      </c>
      <c r="D30" s="97">
        <v>7</v>
      </c>
      <c r="E30" s="97">
        <v>7</v>
      </c>
      <c r="F30" s="98">
        <v>44972</v>
      </c>
      <c r="G30" s="98">
        <v>45174</v>
      </c>
      <c r="H30" s="120">
        <v>-92.85714285714286</v>
      </c>
      <c r="I30" s="120">
        <v>-92.85714285714286</v>
      </c>
      <c r="J30" s="97">
        <v>-44965</v>
      </c>
      <c r="K30" s="97">
        <v>-45167</v>
      </c>
      <c r="L30" s="87">
        <v>-99.98450436091557</v>
      </c>
      <c r="M30" s="99">
        <v>-99.98443475940584</v>
      </c>
      <c r="N30" s="97">
        <v>256644</v>
      </c>
      <c r="O30" s="97">
        <v>263251</v>
      </c>
      <c r="P30" s="87">
        <v>57.44419400543007</v>
      </c>
      <c r="Q30" s="98">
        <v>230822</v>
      </c>
      <c r="R30" s="98">
        <v>231748</v>
      </c>
      <c r="S30" s="121">
        <v>25822</v>
      </c>
      <c r="T30" s="121">
        <v>31503</v>
      </c>
      <c r="U30" s="85">
        <v>13.59364482109878</v>
      </c>
      <c r="V30" s="99">
        <v>11.186975244993977</v>
      </c>
      <c r="W30" s="77">
        <v>256637</v>
      </c>
      <c r="X30" s="122">
        <v>185850</v>
      </c>
      <c r="Y30" s="117">
        <v>98</v>
      </c>
      <c r="Z30" s="117">
        <v>98</v>
      </c>
      <c r="AD30" s="65"/>
      <c r="AE30" s="65"/>
      <c r="AG30" s="65"/>
    </row>
    <row r="31" spans="1:33" ht="14.25" customHeight="1">
      <c r="A31" s="94" t="s">
        <v>129</v>
      </c>
      <c r="B31" s="97">
        <v>118443</v>
      </c>
      <c r="C31" s="85">
        <v>10.001485966900091</v>
      </c>
      <c r="D31" s="97">
        <v>9136</v>
      </c>
      <c r="E31" s="97">
        <v>10846</v>
      </c>
      <c r="F31" s="98">
        <v>19367</v>
      </c>
      <c r="G31" s="98">
        <v>19367</v>
      </c>
      <c r="H31" s="120">
        <v>18.61854063879511</v>
      </c>
      <c r="I31" s="120">
        <v>38.37713702475121</v>
      </c>
      <c r="J31" s="97">
        <v>-10231</v>
      </c>
      <c r="K31" s="97">
        <v>-8521</v>
      </c>
      <c r="L31" s="87">
        <v>-43.997521557288174</v>
      </c>
      <c r="M31" s="99">
        <v>-52.82697371818041</v>
      </c>
      <c r="N31" s="97">
        <v>67328</v>
      </c>
      <c r="O31" s="97">
        <v>74006</v>
      </c>
      <c r="P31" s="87">
        <v>56.84422042670314</v>
      </c>
      <c r="Q31" s="98">
        <v>72946</v>
      </c>
      <c r="R31" s="98">
        <v>74677</v>
      </c>
      <c r="S31" s="121">
        <v>-5618</v>
      </c>
      <c r="T31" s="121">
        <v>-671</v>
      </c>
      <c r="U31" s="85">
        <v>-0.8985363632711544</v>
      </c>
      <c r="V31" s="99">
        <v>-7.7015874756669325</v>
      </c>
      <c r="W31" s="77">
        <v>58192</v>
      </c>
      <c r="X31" s="122">
        <v>53579</v>
      </c>
      <c r="Y31" s="117">
        <v>7702</v>
      </c>
      <c r="Z31" s="117">
        <v>7838</v>
      </c>
      <c r="AD31" s="65"/>
      <c r="AE31" s="65"/>
      <c r="AG31" s="65"/>
    </row>
    <row r="32" spans="1:33" ht="14.25" customHeight="1">
      <c r="A32" s="94" t="s">
        <v>130</v>
      </c>
      <c r="B32" s="97">
        <v>693227</v>
      </c>
      <c r="C32" s="85">
        <v>9.85346574819308</v>
      </c>
      <c r="D32" s="97">
        <v>10586</v>
      </c>
      <c r="E32" s="97">
        <v>11990</v>
      </c>
      <c r="F32" s="98">
        <v>58463</v>
      </c>
      <c r="G32" s="98">
        <v>58869</v>
      </c>
      <c r="H32" s="120">
        <v>-70.82862575436081</v>
      </c>
      <c r="I32" s="120">
        <v>-68.34239847916777</v>
      </c>
      <c r="J32" s="97">
        <v>-47877</v>
      </c>
      <c r="K32" s="97">
        <v>-46879</v>
      </c>
      <c r="L32" s="87">
        <v>-79.63274388897382</v>
      </c>
      <c r="M32" s="99">
        <v>-81.89282110052511</v>
      </c>
      <c r="N32" s="97">
        <v>362308</v>
      </c>
      <c r="O32" s="97">
        <v>372170</v>
      </c>
      <c r="P32" s="87">
        <v>52.26397702339926</v>
      </c>
      <c r="Q32" s="98">
        <v>352508</v>
      </c>
      <c r="R32" s="98">
        <v>353736</v>
      </c>
      <c r="S32" s="121">
        <v>9800</v>
      </c>
      <c r="T32" s="121">
        <v>18434</v>
      </c>
      <c r="U32" s="85">
        <v>5.211230974512065</v>
      </c>
      <c r="V32" s="99">
        <v>2.7800787499858157</v>
      </c>
      <c r="W32" s="77">
        <v>351722</v>
      </c>
      <c r="X32" s="122">
        <v>294045</v>
      </c>
      <c r="Y32" s="117">
        <v>36289</v>
      </c>
      <c r="Z32" s="117">
        <v>37874</v>
      </c>
      <c r="AB32" s="64"/>
      <c r="AD32" s="65"/>
      <c r="AE32" s="65"/>
      <c r="AG32" s="65"/>
    </row>
    <row r="33" spans="1:33" ht="14.25" customHeight="1">
      <c r="A33" s="94" t="s">
        <v>131</v>
      </c>
      <c r="B33" s="97">
        <v>45964</v>
      </c>
      <c r="C33" s="85">
        <v>10.001196601651309</v>
      </c>
      <c r="D33" s="97">
        <v>4456</v>
      </c>
      <c r="E33" s="97">
        <v>4579</v>
      </c>
      <c r="F33" s="98">
        <v>3860</v>
      </c>
      <c r="G33" s="98">
        <v>3887</v>
      </c>
      <c r="H33" s="120">
        <v>-50.54384017758047</v>
      </c>
      <c r="I33" s="120">
        <v>-49.29125138427464</v>
      </c>
      <c r="J33" s="97">
        <v>596</v>
      </c>
      <c r="K33" s="97">
        <v>692</v>
      </c>
      <c r="L33" s="87">
        <v>17.802932853100078</v>
      </c>
      <c r="M33" s="99">
        <v>15.44041450777202</v>
      </c>
      <c r="N33" s="97">
        <v>30790</v>
      </c>
      <c r="O33" s="97">
        <v>31643</v>
      </c>
      <c r="P33" s="87">
        <v>66.98720737968846</v>
      </c>
      <c r="Q33" s="98">
        <v>33195</v>
      </c>
      <c r="R33" s="98">
        <v>33313</v>
      </c>
      <c r="S33" s="121">
        <v>-2405</v>
      </c>
      <c r="T33" s="121">
        <v>-1670</v>
      </c>
      <c r="U33" s="85">
        <v>-5.013057965358869</v>
      </c>
      <c r="V33" s="99">
        <v>-7.245067028166893</v>
      </c>
      <c r="W33" s="77">
        <v>26334</v>
      </c>
      <c r="X33" s="122">
        <v>29335</v>
      </c>
      <c r="Y33" s="117">
        <v>9010</v>
      </c>
      <c r="Z33" s="117">
        <v>9030</v>
      </c>
      <c r="AD33" s="65"/>
      <c r="AE33" s="65"/>
      <c r="AG33" s="65"/>
    </row>
    <row r="34" spans="1:33" ht="14.25">
      <c r="A34" s="94" t="s">
        <v>132</v>
      </c>
      <c r="B34" s="97">
        <v>86216</v>
      </c>
      <c r="C34" s="85">
        <v>7.015540439898715</v>
      </c>
      <c r="D34" s="97">
        <v>4885</v>
      </c>
      <c r="E34" s="97">
        <v>5472</v>
      </c>
      <c r="F34" s="98">
        <v>7363</v>
      </c>
      <c r="G34" s="98">
        <v>7613</v>
      </c>
      <c r="H34" s="120">
        <v>-5.658555426805711</v>
      </c>
      <c r="I34" s="120">
        <v>-1.9706198495162974</v>
      </c>
      <c r="J34" s="97">
        <v>-2478</v>
      </c>
      <c r="K34" s="97">
        <v>-2141</v>
      </c>
      <c r="L34" s="87">
        <v>-28.122947589649282</v>
      </c>
      <c r="M34" s="99">
        <v>-33.654760287926116</v>
      </c>
      <c r="N34" s="97">
        <v>37866</v>
      </c>
      <c r="O34" s="97">
        <v>41257</v>
      </c>
      <c r="P34" s="87">
        <v>43.91992205623087</v>
      </c>
      <c r="Q34" s="98">
        <v>43328</v>
      </c>
      <c r="R34" s="98">
        <v>43892</v>
      </c>
      <c r="S34" s="121">
        <v>-5462</v>
      </c>
      <c r="T34" s="121">
        <v>-2635</v>
      </c>
      <c r="U34" s="85">
        <v>-6.0033719128770615</v>
      </c>
      <c r="V34" s="99">
        <v>-12.606166912850814</v>
      </c>
      <c r="W34" s="77">
        <v>32981</v>
      </c>
      <c r="X34" s="122">
        <v>35965</v>
      </c>
      <c r="Y34" s="117">
        <v>5178</v>
      </c>
      <c r="Z34" s="117">
        <v>5582</v>
      </c>
      <c r="AD34" s="65"/>
      <c r="AE34" s="65"/>
      <c r="AG34" s="65"/>
    </row>
    <row r="35" spans="1:33" ht="14.25" customHeight="1">
      <c r="A35" s="94" t="s">
        <v>133</v>
      </c>
      <c r="B35" s="97">
        <v>151441</v>
      </c>
      <c r="C35" s="85">
        <v>-13.305740651691057</v>
      </c>
      <c r="D35" s="97">
        <v>1079</v>
      </c>
      <c r="E35" s="97">
        <v>1233</v>
      </c>
      <c r="F35" s="98">
        <v>14909</v>
      </c>
      <c r="G35" s="98">
        <v>14912</v>
      </c>
      <c r="H35" s="120">
        <v>-89.17318884206301</v>
      </c>
      <c r="I35" s="120">
        <v>-87.69583873864883</v>
      </c>
      <c r="J35" s="97">
        <v>-13830</v>
      </c>
      <c r="K35" s="97">
        <v>-13679</v>
      </c>
      <c r="L35" s="87">
        <v>-91.73149141630901</v>
      </c>
      <c r="M35" s="99">
        <v>-92.76276074854115</v>
      </c>
      <c r="N35" s="97">
        <v>80455</v>
      </c>
      <c r="O35" s="97">
        <v>87006</v>
      </c>
      <c r="P35" s="87">
        <v>53.12630001122549</v>
      </c>
      <c r="Q35" s="98">
        <v>143064</v>
      </c>
      <c r="R35" s="98">
        <v>143130</v>
      </c>
      <c r="S35" s="121">
        <v>-62609</v>
      </c>
      <c r="T35" s="121">
        <v>-56124</v>
      </c>
      <c r="U35" s="85">
        <v>-39.21190526095158</v>
      </c>
      <c r="V35" s="99">
        <v>-43.762931275513054</v>
      </c>
      <c r="W35" s="77">
        <v>79376</v>
      </c>
      <c r="X35" s="122">
        <v>128155</v>
      </c>
      <c r="Y35" s="117">
        <v>9966</v>
      </c>
      <c r="Z35" s="117">
        <v>10021</v>
      </c>
      <c r="AD35" s="65"/>
      <c r="AE35" s="65"/>
      <c r="AG35" s="65"/>
    </row>
    <row r="36" spans="1:25" ht="24.75" customHeight="1">
      <c r="A36" s="136" t="s">
        <v>134</v>
      </c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02"/>
      <c r="X36" s="102"/>
      <c r="Y36" s="102"/>
    </row>
    <row r="37" ht="14.25">
      <c r="V37" s="106"/>
    </row>
    <row r="38" ht="14.25">
      <c r="V38" s="106"/>
    </row>
    <row r="39" ht="14.25">
      <c r="V39" s="106"/>
    </row>
    <row r="40" ht="14.25">
      <c r="V40" s="106"/>
    </row>
    <row r="41" ht="14.25">
      <c r="V41" s="106"/>
    </row>
    <row r="42" ht="14.25">
      <c r="V42" s="106"/>
    </row>
    <row r="43" ht="14.25">
      <c r="V43" s="106"/>
    </row>
    <row r="44" ht="14.25">
      <c r="V44" s="106"/>
    </row>
    <row r="45" ht="14.25">
      <c r="V45" s="106"/>
    </row>
    <row r="46" ht="14.25">
      <c r="V46" s="106"/>
    </row>
    <row r="47" ht="14.25">
      <c r="V47" s="106"/>
    </row>
    <row r="48" ht="14.25">
      <c r="V48" s="106"/>
    </row>
    <row r="49" ht="14.25">
      <c r="V49" s="106"/>
    </row>
    <row r="50" ht="14.25">
      <c r="V50" s="106"/>
    </row>
    <row r="51" spans="4:22" ht="14.25">
      <c r="D51" s="59">
        <v>0</v>
      </c>
      <c r="V51" s="106"/>
    </row>
    <row r="52" ht="14.25">
      <c r="V52" s="106"/>
    </row>
    <row r="53" ht="14.25">
      <c r="V53" s="106"/>
    </row>
    <row r="54" ht="14.25">
      <c r="V54" s="106"/>
    </row>
    <row r="55" ht="14.25">
      <c r="V55" s="106"/>
    </row>
    <row r="56" ht="14.25">
      <c r="V56" s="106"/>
    </row>
    <row r="57" ht="14.25">
      <c r="V57" s="106"/>
    </row>
    <row r="58" ht="14.25">
      <c r="V58" s="106"/>
    </row>
    <row r="59" ht="14.25">
      <c r="V59" s="106"/>
    </row>
    <row r="60" ht="14.25">
      <c r="V60" s="106"/>
    </row>
    <row r="61" ht="14.25">
      <c r="V61" s="106"/>
    </row>
    <row r="62" ht="14.25">
      <c r="V62" s="106"/>
    </row>
    <row r="63" ht="14.25">
      <c r="V63" s="106"/>
    </row>
    <row r="64" ht="14.25">
      <c r="V64" s="106"/>
    </row>
    <row r="65" ht="14.25">
      <c r="V65" s="106"/>
    </row>
    <row r="66" ht="14.25">
      <c r="V66" s="106"/>
    </row>
    <row r="67" ht="14.25">
      <c r="V67" s="106"/>
    </row>
    <row r="68" ht="14.25">
      <c r="V68" s="106"/>
    </row>
    <row r="69" ht="14.25">
      <c r="V69" s="106"/>
    </row>
    <row r="70" ht="14.25">
      <c r="V70" s="106"/>
    </row>
    <row r="71" ht="14.25">
      <c r="V71" s="106"/>
    </row>
    <row r="72" ht="14.25">
      <c r="V72" s="106"/>
    </row>
    <row r="73" ht="14.25">
      <c r="V73" s="106"/>
    </row>
    <row r="74" ht="14.25">
      <c r="V74" s="106"/>
    </row>
    <row r="75" ht="14.25">
      <c r="V75" s="106"/>
    </row>
    <row r="76" ht="14.25">
      <c r="V76" s="106"/>
    </row>
    <row r="77" ht="14.25">
      <c r="V77" s="106"/>
    </row>
    <row r="78" ht="14.25">
      <c r="V78" s="106"/>
    </row>
    <row r="79" ht="14.25">
      <c r="V79" s="106"/>
    </row>
    <row r="80" ht="14.25">
      <c r="V80" s="106"/>
    </row>
    <row r="81" ht="14.25">
      <c r="V81" s="106"/>
    </row>
    <row r="82" ht="14.25">
      <c r="V82" s="106"/>
    </row>
    <row r="83" ht="14.25">
      <c r="V83" s="106"/>
    </row>
    <row r="84" ht="14.25">
      <c r="V84" s="106"/>
    </row>
    <row r="85" ht="14.25">
      <c r="V85" s="106"/>
    </row>
    <row r="86" ht="14.25">
      <c r="V86" s="106"/>
    </row>
    <row r="87" ht="14.25">
      <c r="V87" s="106"/>
    </row>
    <row r="88" ht="14.25">
      <c r="V88" s="106"/>
    </row>
    <row r="89" ht="14.25">
      <c r="V89" s="106"/>
    </row>
    <row r="90" ht="14.25">
      <c r="V90" s="106"/>
    </row>
    <row r="91" ht="14.25">
      <c r="V91" s="106"/>
    </row>
    <row r="92" ht="14.25">
      <c r="V92" s="106"/>
    </row>
    <row r="93" ht="14.25">
      <c r="V93" s="106"/>
    </row>
    <row r="94" ht="14.25">
      <c r="V94" s="106"/>
    </row>
    <row r="95" ht="14.25">
      <c r="V95" s="106"/>
    </row>
    <row r="96" ht="14.25">
      <c r="V96" s="106"/>
    </row>
    <row r="97" ht="14.25">
      <c r="V97" s="106"/>
    </row>
    <row r="98" ht="14.25">
      <c r="V98" s="106"/>
    </row>
    <row r="99" ht="14.25">
      <c r="V99" s="106"/>
    </row>
    <row r="100" ht="14.25">
      <c r="V100" s="106"/>
    </row>
    <row r="101" ht="14.25">
      <c r="V101" s="106"/>
    </row>
    <row r="102" ht="14.25">
      <c r="V102" s="106"/>
    </row>
    <row r="103" ht="14.25">
      <c r="V103" s="106"/>
    </row>
    <row r="104" ht="14.25">
      <c r="V104" s="106"/>
    </row>
    <row r="105" ht="14.25">
      <c r="V105" s="106"/>
    </row>
    <row r="106" ht="14.25">
      <c r="V106" s="106"/>
    </row>
    <row r="107" ht="14.25">
      <c r="V107" s="106"/>
    </row>
  </sheetData>
  <sheetProtection/>
  <mergeCells count="36">
    <mergeCell ref="A2:X2"/>
    <mergeCell ref="U3:V3"/>
    <mergeCell ref="B4:V4"/>
    <mergeCell ref="A5:A8"/>
    <mergeCell ref="B5:C6"/>
    <mergeCell ref="D5:M5"/>
    <mergeCell ref="N5:V5"/>
    <mergeCell ref="W5:W8"/>
    <mergeCell ref="X5:X8"/>
    <mergeCell ref="P6:P8"/>
    <mergeCell ref="Y5:Y8"/>
    <mergeCell ref="Z5:Z8"/>
    <mergeCell ref="D6:D8"/>
    <mergeCell ref="E6:E8"/>
    <mergeCell ref="F6:F8"/>
    <mergeCell ref="G6:G8"/>
    <mergeCell ref="H6:I6"/>
    <mergeCell ref="J6:M6"/>
    <mergeCell ref="N6:N8"/>
    <mergeCell ref="O6:O8"/>
    <mergeCell ref="C7:C8"/>
    <mergeCell ref="H7:H8"/>
    <mergeCell ref="I7:I8"/>
    <mergeCell ref="J7:J8"/>
    <mergeCell ref="K7:K8"/>
    <mergeCell ref="L7:L8"/>
    <mergeCell ref="M7:M8"/>
    <mergeCell ref="S7:S8"/>
    <mergeCell ref="T7:T8"/>
    <mergeCell ref="U7:U8"/>
    <mergeCell ref="V7:V8"/>
    <mergeCell ref="A36:V36"/>
    <mergeCell ref="Q6:Q8"/>
    <mergeCell ref="R6:R8"/>
    <mergeCell ref="S6:V6"/>
    <mergeCell ref="B7:B8"/>
  </mergeCells>
  <printOptions horizontalCentered="1"/>
  <pageMargins left="0.31496062992125984" right="0.1968503937007874" top="0.31496062992125984" bottom="0.2362204724409449" header="0.2755905511811024" footer="0.1574803149606299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7"/>
  <sheetViews>
    <sheetView showZeros="0" zoomScale="145" zoomScaleNormal="145"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20" sqref="E20"/>
    </sheetView>
  </sheetViews>
  <sheetFormatPr defaultColWidth="9.00390625" defaultRowHeight="14.25"/>
  <cols>
    <col min="1" max="1" width="13.375" style="59" customWidth="1"/>
    <col min="2" max="2" width="8.125" style="59" customWidth="1"/>
    <col min="3" max="3" width="6.375" style="59" customWidth="1"/>
    <col min="4" max="4" width="9.125" style="59" hidden="1" customWidth="1"/>
    <col min="5" max="5" width="8.375" style="59" customWidth="1"/>
    <col min="6" max="6" width="8.625" style="60" hidden="1" customWidth="1"/>
    <col min="7" max="7" width="5.75390625" style="59" customWidth="1"/>
    <col min="8" max="8" width="8.25390625" style="59" customWidth="1"/>
    <col min="9" max="9" width="5.25390625" style="61" customWidth="1"/>
    <col min="10" max="10" width="9.25390625" style="59" customWidth="1"/>
    <col min="11" max="11" width="6.125" style="59" customWidth="1"/>
    <col min="12" max="12" width="9.50390625" style="60" hidden="1" customWidth="1"/>
    <col min="13" max="13" width="8.75390625" style="59" customWidth="1"/>
    <col min="14" max="14" width="5.00390625" style="61" customWidth="1"/>
    <col min="15" max="15" width="10.375" style="59" hidden="1" customWidth="1"/>
    <col min="16" max="16" width="7.375" style="59" hidden="1" customWidth="1"/>
    <col min="17" max="17" width="8.625" style="59" hidden="1" customWidth="1"/>
    <col min="18" max="18" width="12.125" style="59" customWidth="1"/>
    <col min="19" max="19" width="11.375" style="59" customWidth="1"/>
    <col min="20" max="20" width="10.875" style="59" customWidth="1"/>
    <col min="21" max="23" width="12.625" style="59" customWidth="1"/>
    <col min="24" max="24" width="10.00390625" style="59" customWidth="1"/>
    <col min="25" max="25" width="11.00390625" style="59" customWidth="1"/>
    <col min="26" max="26" width="9.00390625" style="59" customWidth="1"/>
    <col min="27" max="27" width="10.75390625" style="59" customWidth="1"/>
    <col min="28" max="28" width="11.125" style="59" customWidth="1"/>
    <col min="29" max="29" width="11.625" style="59" customWidth="1"/>
    <col min="30" max="39" width="9.00390625" style="59" customWidth="1"/>
    <col min="40" max="16384" width="9.00390625" style="59" customWidth="1"/>
  </cols>
  <sheetData>
    <row r="1" spans="1:14" ht="10.5" customHeight="1">
      <c r="A1" s="58" t="s">
        <v>85</v>
      </c>
      <c r="N1" s="62"/>
    </row>
    <row r="2" spans="1:16" ht="15.75" customHeight="1">
      <c r="A2" s="153" t="s">
        <v>86</v>
      </c>
      <c r="B2" s="153"/>
      <c r="C2" s="153"/>
      <c r="D2" s="153"/>
      <c r="E2" s="153"/>
      <c r="F2" s="154"/>
      <c r="G2" s="154"/>
      <c r="H2" s="153"/>
      <c r="I2" s="153"/>
      <c r="J2" s="153"/>
      <c r="K2" s="153"/>
      <c r="L2" s="154"/>
      <c r="M2" s="153"/>
      <c r="N2" s="153"/>
      <c r="O2" s="181"/>
      <c r="P2" s="181"/>
    </row>
    <row r="3" spans="1:15" ht="12.75" customHeight="1">
      <c r="A3" s="63"/>
      <c r="B3" s="64"/>
      <c r="C3" s="64"/>
      <c r="D3" s="64"/>
      <c r="K3" s="65"/>
      <c r="M3" s="182" t="s">
        <v>2</v>
      </c>
      <c r="N3" s="183"/>
      <c r="O3" s="183"/>
    </row>
    <row r="4" spans="1:17" ht="14.25" hidden="1">
      <c r="A4" s="66"/>
      <c r="B4" s="156" t="s">
        <v>87</v>
      </c>
      <c r="C4" s="156"/>
      <c r="D4" s="156"/>
      <c r="E4" s="156"/>
      <c r="F4" s="184"/>
      <c r="G4" s="184"/>
      <c r="H4" s="156"/>
      <c r="I4" s="156"/>
      <c r="J4" s="156"/>
      <c r="K4" s="156"/>
      <c r="L4" s="184"/>
      <c r="M4" s="156"/>
      <c r="N4" s="156"/>
      <c r="O4" s="185" t="s">
        <v>88</v>
      </c>
      <c r="P4" s="188" t="s">
        <v>89</v>
      </c>
      <c r="Q4" s="67"/>
    </row>
    <row r="5" spans="1:23" ht="12" customHeight="1">
      <c r="A5" s="158" t="s">
        <v>90</v>
      </c>
      <c r="B5" s="161" t="s">
        <v>91</v>
      </c>
      <c r="C5" s="162"/>
      <c r="D5" s="146" t="s">
        <v>92</v>
      </c>
      <c r="E5" s="142" t="s">
        <v>93</v>
      </c>
      <c r="F5" s="165"/>
      <c r="G5" s="165"/>
      <c r="H5" s="165"/>
      <c r="I5" s="165"/>
      <c r="J5" s="131" t="s">
        <v>94</v>
      </c>
      <c r="K5" s="131"/>
      <c r="L5" s="148"/>
      <c r="M5" s="131"/>
      <c r="N5" s="131"/>
      <c r="O5" s="186"/>
      <c r="P5" s="189"/>
      <c r="Q5" s="178" t="s">
        <v>95</v>
      </c>
      <c r="V5" s="65"/>
      <c r="W5" s="65"/>
    </row>
    <row r="6" spans="1:23" ht="20.25" customHeight="1">
      <c r="A6" s="159"/>
      <c r="B6" s="163"/>
      <c r="C6" s="164"/>
      <c r="D6" s="191"/>
      <c r="E6" s="131" t="s">
        <v>96</v>
      </c>
      <c r="F6" s="148" t="s">
        <v>97</v>
      </c>
      <c r="G6" s="132" t="s">
        <v>98</v>
      </c>
      <c r="H6" s="131" t="s">
        <v>99</v>
      </c>
      <c r="I6" s="131"/>
      <c r="J6" s="131" t="s">
        <v>96</v>
      </c>
      <c r="K6" s="172" t="s">
        <v>100</v>
      </c>
      <c r="L6" s="180" t="s">
        <v>101</v>
      </c>
      <c r="M6" s="131" t="s">
        <v>102</v>
      </c>
      <c r="N6" s="131"/>
      <c r="O6" s="186"/>
      <c r="P6" s="189"/>
      <c r="Q6" s="178"/>
      <c r="V6" s="65"/>
      <c r="W6" s="65"/>
    </row>
    <row r="7" spans="1:23" ht="14.25" customHeight="1">
      <c r="A7" s="159"/>
      <c r="B7" s="132" t="s">
        <v>103</v>
      </c>
      <c r="C7" s="132" t="s">
        <v>104</v>
      </c>
      <c r="D7" s="191"/>
      <c r="E7" s="131"/>
      <c r="F7" s="179"/>
      <c r="G7" s="145"/>
      <c r="H7" s="131" t="s">
        <v>105</v>
      </c>
      <c r="I7" s="175" t="s">
        <v>106</v>
      </c>
      <c r="J7" s="131"/>
      <c r="K7" s="172"/>
      <c r="L7" s="180"/>
      <c r="M7" s="131" t="s">
        <v>105</v>
      </c>
      <c r="N7" s="177" t="s">
        <v>106</v>
      </c>
      <c r="O7" s="186"/>
      <c r="P7" s="189"/>
      <c r="Q7" s="178"/>
      <c r="V7" s="65"/>
      <c r="W7" s="65"/>
    </row>
    <row r="8" spans="1:23" s="61" customFormat="1" ht="12.75" customHeight="1">
      <c r="A8" s="160"/>
      <c r="B8" s="133"/>
      <c r="C8" s="133"/>
      <c r="D8" s="191"/>
      <c r="E8" s="131"/>
      <c r="F8" s="68"/>
      <c r="G8" s="133"/>
      <c r="H8" s="152"/>
      <c r="I8" s="176"/>
      <c r="J8" s="131"/>
      <c r="K8" s="172"/>
      <c r="L8" s="179"/>
      <c r="M8" s="152"/>
      <c r="N8" s="177"/>
      <c r="O8" s="187"/>
      <c r="P8" s="190"/>
      <c r="Q8" s="178"/>
      <c r="V8" s="69"/>
      <c r="W8" s="69"/>
    </row>
    <row r="9" spans="1:25" ht="14.25" customHeight="1">
      <c r="A9" s="70" t="s">
        <v>107</v>
      </c>
      <c r="B9" s="71">
        <v>22106742</v>
      </c>
      <c r="C9" s="72">
        <v>11.490544147986848</v>
      </c>
      <c r="D9" s="71"/>
      <c r="E9" s="71">
        <v>1501652</v>
      </c>
      <c r="F9" s="73">
        <v>1568854</v>
      </c>
      <c r="G9" s="74">
        <v>-37.16240503654171</v>
      </c>
      <c r="H9" s="71">
        <v>-67202</v>
      </c>
      <c r="I9" s="75">
        <v>-4.283508854233728</v>
      </c>
      <c r="J9" s="71">
        <v>11868315</v>
      </c>
      <c r="K9" s="72">
        <v>53.68640480808977</v>
      </c>
      <c r="L9" s="76">
        <v>11063721</v>
      </c>
      <c r="M9" s="71">
        <v>804594</v>
      </c>
      <c r="N9" s="75">
        <v>7.27236342998888</v>
      </c>
      <c r="O9" s="77">
        <v>10366663</v>
      </c>
      <c r="P9" s="78">
        <v>9494867</v>
      </c>
      <c r="Q9" s="79">
        <v>2389735</v>
      </c>
      <c r="T9" s="80"/>
      <c r="V9" s="65"/>
      <c r="W9" s="65"/>
      <c r="Y9" s="65"/>
    </row>
    <row r="10" spans="1:27" ht="14.25" customHeight="1">
      <c r="A10" s="81" t="s">
        <v>108</v>
      </c>
      <c r="B10" s="82">
        <v>6588323</v>
      </c>
      <c r="C10" s="83">
        <v>2.00998434932651</v>
      </c>
      <c r="D10" s="82"/>
      <c r="E10" s="82">
        <v>331651</v>
      </c>
      <c r="F10" s="84">
        <v>363532</v>
      </c>
      <c r="G10" s="85">
        <v>-61.41695275699559</v>
      </c>
      <c r="H10" s="82">
        <v>-31881</v>
      </c>
      <c r="I10" s="86">
        <v>-8.769791930283992</v>
      </c>
      <c r="J10" s="82">
        <v>3394796</v>
      </c>
      <c r="K10" s="87">
        <v>51.52746761201599</v>
      </c>
      <c r="L10" s="88">
        <v>4107069</v>
      </c>
      <c r="M10" s="82">
        <v>-712273</v>
      </c>
      <c r="N10" s="86">
        <v>-17.34261099582208</v>
      </c>
      <c r="O10" s="77">
        <v>3063145</v>
      </c>
      <c r="P10" s="78">
        <v>3743537</v>
      </c>
      <c r="Q10" s="79">
        <v>859577</v>
      </c>
      <c r="T10" s="89"/>
      <c r="U10" s="89"/>
      <c r="V10" s="89"/>
      <c r="W10" s="89"/>
      <c r="X10" s="89"/>
      <c r="Y10" s="89"/>
      <c r="Z10" s="89"/>
      <c r="AA10" s="89"/>
    </row>
    <row r="11" spans="1:27" ht="14.25" customHeight="1">
      <c r="A11" s="81" t="s">
        <v>109</v>
      </c>
      <c r="B11" s="82">
        <v>6130608.56</v>
      </c>
      <c r="C11" s="83">
        <v>23.850803081619265</v>
      </c>
      <c r="D11" s="82"/>
      <c r="E11" s="82">
        <v>409717</v>
      </c>
      <c r="F11" s="82">
        <v>575829</v>
      </c>
      <c r="G11" s="85">
        <v>-36.969330551914695</v>
      </c>
      <c r="H11" s="82">
        <v>-166112</v>
      </c>
      <c r="I11" s="86">
        <v>-28.847452976491283</v>
      </c>
      <c r="J11" s="82">
        <v>3329675</v>
      </c>
      <c r="K11" s="87">
        <v>54.31230794484129</v>
      </c>
      <c r="L11" s="82">
        <v>2636174</v>
      </c>
      <c r="M11" s="82">
        <v>693501</v>
      </c>
      <c r="N11" s="86">
        <v>26.307102641934865</v>
      </c>
      <c r="O11" s="82">
        <v>2919958</v>
      </c>
      <c r="P11" s="82">
        <v>2060345</v>
      </c>
      <c r="Q11" s="90">
        <v>650028</v>
      </c>
      <c r="T11" s="89"/>
      <c r="U11" s="89"/>
      <c r="V11" s="89"/>
      <c r="W11" s="89"/>
      <c r="X11" s="89"/>
      <c r="Y11" s="89"/>
      <c r="Z11" s="89"/>
      <c r="AA11" s="89"/>
    </row>
    <row r="12" spans="1:27" ht="14.25" customHeight="1">
      <c r="A12" s="81" t="s">
        <v>110</v>
      </c>
      <c r="B12" s="82">
        <v>3828054</v>
      </c>
      <c r="C12" s="83">
        <v>2.1150154170691327</v>
      </c>
      <c r="D12" s="82"/>
      <c r="E12" s="82">
        <v>350645</v>
      </c>
      <c r="F12" s="82">
        <v>235331</v>
      </c>
      <c r="G12" s="85">
        <v>-8.64480259284155</v>
      </c>
      <c r="H12" s="82">
        <v>115314</v>
      </c>
      <c r="I12" s="86">
        <v>49.00076912943896</v>
      </c>
      <c r="J12" s="82">
        <v>2256790</v>
      </c>
      <c r="K12" s="87">
        <v>58.95397504841886</v>
      </c>
      <c r="L12" s="82">
        <v>1963372</v>
      </c>
      <c r="M12" s="82">
        <v>293418</v>
      </c>
      <c r="N12" s="86">
        <v>14.944595318666051</v>
      </c>
      <c r="O12" s="82">
        <v>1906145</v>
      </c>
      <c r="P12" s="82">
        <v>1728041</v>
      </c>
      <c r="Q12" s="90">
        <v>383826</v>
      </c>
      <c r="T12" s="89"/>
      <c r="U12" s="89"/>
      <c r="V12" s="89"/>
      <c r="W12" s="89"/>
      <c r="X12" s="89"/>
      <c r="Y12" s="89"/>
      <c r="Z12" s="89"/>
      <c r="AA12" s="89"/>
    </row>
    <row r="13" spans="1:27" ht="14.25" customHeight="1">
      <c r="A13" s="81" t="s">
        <v>111</v>
      </c>
      <c r="B13" s="82">
        <v>13103993.469999999</v>
      </c>
      <c r="C13" s="83">
        <v>16.45503610516719</v>
      </c>
      <c r="D13" s="82"/>
      <c r="E13" s="82">
        <v>969747</v>
      </c>
      <c r="F13" s="82">
        <v>1040585</v>
      </c>
      <c r="G13" s="85">
        <v>-26.472543978236263</v>
      </c>
      <c r="H13" s="82">
        <v>-70838</v>
      </c>
      <c r="I13" s="86">
        <v>-6.807516925575517</v>
      </c>
      <c r="J13" s="82">
        <v>7229316</v>
      </c>
      <c r="K13" s="87">
        <v>55.16880038555148</v>
      </c>
      <c r="L13" s="82">
        <v>5802573</v>
      </c>
      <c r="M13" s="82">
        <v>1426743</v>
      </c>
      <c r="N13" s="86">
        <v>24.588109447308977</v>
      </c>
      <c r="O13" s="82">
        <v>6259569</v>
      </c>
      <c r="P13" s="82">
        <v>4761988</v>
      </c>
      <c r="Q13" s="90">
        <v>1318891</v>
      </c>
      <c r="T13" s="89"/>
      <c r="U13" s="89"/>
      <c r="V13" s="89"/>
      <c r="W13" s="89"/>
      <c r="X13" s="89"/>
      <c r="Y13" s="89"/>
      <c r="Z13" s="89"/>
      <c r="AA13" s="89"/>
    </row>
    <row r="14" spans="1:27" ht="14.25" customHeight="1">
      <c r="A14" s="81" t="s">
        <v>112</v>
      </c>
      <c r="B14" s="82">
        <v>1199488</v>
      </c>
      <c r="C14" s="83">
        <v>-10.438248439840336</v>
      </c>
      <c r="D14" s="82"/>
      <c r="E14" s="82">
        <v>134795</v>
      </c>
      <c r="F14" s="82">
        <v>106630</v>
      </c>
      <c r="G14" s="85">
        <v>-9.508049248781536</v>
      </c>
      <c r="H14" s="82">
        <v>28165</v>
      </c>
      <c r="I14" s="86">
        <v>26.41376723248617</v>
      </c>
      <c r="J14" s="82">
        <v>785466</v>
      </c>
      <c r="K14" s="87">
        <v>65.48343960089639</v>
      </c>
      <c r="L14" s="82">
        <v>721189</v>
      </c>
      <c r="M14" s="82">
        <v>64277</v>
      </c>
      <c r="N14" s="86">
        <v>8.912642871702147</v>
      </c>
      <c r="O14" s="82">
        <v>650671</v>
      </c>
      <c r="P14" s="82">
        <v>614559</v>
      </c>
      <c r="Q14" s="90">
        <v>148958</v>
      </c>
      <c r="T14" s="89"/>
      <c r="U14" s="89"/>
      <c r="V14" s="89"/>
      <c r="W14" s="89"/>
      <c r="X14" s="89"/>
      <c r="Y14" s="89"/>
      <c r="Z14" s="89"/>
      <c r="AA14" s="89"/>
    </row>
    <row r="15" spans="1:25" ht="14.25" customHeight="1">
      <c r="A15" s="70" t="s">
        <v>113</v>
      </c>
      <c r="B15" s="71">
        <v>15518419</v>
      </c>
      <c r="C15" s="72">
        <v>16.1</v>
      </c>
      <c r="D15" s="71"/>
      <c r="E15" s="71">
        <v>1170001</v>
      </c>
      <c r="F15" s="73">
        <v>1205322</v>
      </c>
      <c r="G15" s="74">
        <v>-23.537242559265124</v>
      </c>
      <c r="H15" s="71">
        <v>-35321</v>
      </c>
      <c r="I15" s="91">
        <v>-2.930420252845298</v>
      </c>
      <c r="J15" s="71">
        <v>8473519</v>
      </c>
      <c r="K15" s="72">
        <v>54.60297856373126</v>
      </c>
      <c r="L15" s="76">
        <v>6956652</v>
      </c>
      <c r="M15" s="71">
        <v>1516867</v>
      </c>
      <c r="N15" s="91">
        <v>21.80455483471072</v>
      </c>
      <c r="O15" s="77">
        <v>7303518</v>
      </c>
      <c r="P15" s="78">
        <v>5751330</v>
      </c>
      <c r="Q15" s="79">
        <v>1530158</v>
      </c>
      <c r="S15" s="92"/>
      <c r="T15" s="93"/>
      <c r="V15" s="65"/>
      <c r="W15" s="65"/>
      <c r="Y15" s="65"/>
    </row>
    <row r="16" spans="1:25" ht="14.25" customHeight="1">
      <c r="A16" s="94" t="s">
        <v>114</v>
      </c>
      <c r="B16" s="82">
        <v>3270686.86</v>
      </c>
      <c r="C16" s="83">
        <v>19.027341789656973</v>
      </c>
      <c r="D16" s="82"/>
      <c r="E16" s="82">
        <v>223963</v>
      </c>
      <c r="F16" s="84">
        <v>380995</v>
      </c>
      <c r="G16" s="85">
        <v>-35.24947526063501</v>
      </c>
      <c r="H16" s="82">
        <v>-157032</v>
      </c>
      <c r="I16" s="86">
        <v>-41.21628892767622</v>
      </c>
      <c r="J16" s="82">
        <v>1751401</v>
      </c>
      <c r="K16" s="87">
        <v>53.548415821134284</v>
      </c>
      <c r="L16" s="88">
        <v>1472413</v>
      </c>
      <c r="M16" s="82">
        <v>278988</v>
      </c>
      <c r="N16" s="86">
        <v>18.94767296947256</v>
      </c>
      <c r="O16" s="77">
        <v>1527438</v>
      </c>
      <c r="P16" s="78">
        <v>1091418</v>
      </c>
      <c r="Q16" s="79">
        <v>345886</v>
      </c>
      <c r="S16" s="92"/>
      <c r="T16" s="93"/>
      <c r="U16" s="64"/>
      <c r="V16" s="65"/>
      <c r="W16" s="65"/>
      <c r="Y16" s="65"/>
    </row>
    <row r="17" spans="1:25" ht="14.25" customHeight="1">
      <c r="A17" s="94" t="s">
        <v>115</v>
      </c>
      <c r="B17" s="82">
        <v>2208590</v>
      </c>
      <c r="C17" s="83">
        <v>9.130141964697325</v>
      </c>
      <c r="D17" s="82"/>
      <c r="E17" s="82">
        <v>184117</v>
      </c>
      <c r="F17" s="84">
        <v>112156</v>
      </c>
      <c r="G17" s="85">
        <v>-21.43737972409614</v>
      </c>
      <c r="H17" s="82">
        <v>71961</v>
      </c>
      <c r="I17" s="86">
        <v>64.16152501872392</v>
      </c>
      <c r="J17" s="82">
        <v>1247987</v>
      </c>
      <c r="K17" s="87">
        <v>56.50605137214241</v>
      </c>
      <c r="L17" s="88">
        <v>1153937</v>
      </c>
      <c r="M17" s="82">
        <v>94050</v>
      </c>
      <c r="N17" s="86">
        <v>8.150358295123564</v>
      </c>
      <c r="O17" s="77">
        <v>1063870</v>
      </c>
      <c r="P17" s="78">
        <v>1041781</v>
      </c>
      <c r="Q17" s="79">
        <v>234357</v>
      </c>
      <c r="T17" s="64"/>
      <c r="V17" s="65"/>
      <c r="W17" s="65"/>
      <c r="Y17" s="65"/>
    </row>
    <row r="18" spans="1:25" ht="14.25" customHeight="1">
      <c r="A18" s="94" t="s">
        <v>116</v>
      </c>
      <c r="B18" s="82">
        <v>785422</v>
      </c>
      <c r="C18" s="83">
        <v>20.838057844945766</v>
      </c>
      <c r="D18" s="82"/>
      <c r="E18" s="82">
        <v>59217</v>
      </c>
      <c r="F18" s="84">
        <v>59275</v>
      </c>
      <c r="G18" s="85">
        <v>-19.96188468088558</v>
      </c>
      <c r="H18" s="82">
        <v>-58</v>
      </c>
      <c r="I18" s="86">
        <v>-0.09784900885702234</v>
      </c>
      <c r="J18" s="82">
        <v>420437</v>
      </c>
      <c r="K18" s="87">
        <v>53.53007682494252</v>
      </c>
      <c r="L18" s="88">
        <v>342658</v>
      </c>
      <c r="M18" s="82">
        <v>77779</v>
      </c>
      <c r="N18" s="86">
        <v>22.69872584326063</v>
      </c>
      <c r="O18" s="77">
        <v>361220</v>
      </c>
      <c r="P18" s="78">
        <v>283383</v>
      </c>
      <c r="Q18" s="79">
        <v>73986</v>
      </c>
      <c r="V18" s="65"/>
      <c r="W18" s="65"/>
      <c r="Y18" s="65"/>
    </row>
    <row r="19" spans="1:25" ht="14.25" customHeight="1">
      <c r="A19" s="94" t="s">
        <v>117</v>
      </c>
      <c r="B19" s="82">
        <v>614015</v>
      </c>
      <c r="C19" s="83">
        <v>22.37249356762907</v>
      </c>
      <c r="D19" s="82"/>
      <c r="E19" s="82">
        <v>44611</v>
      </c>
      <c r="F19" s="84">
        <v>46496</v>
      </c>
      <c r="G19" s="85">
        <v>-20.244927147582015</v>
      </c>
      <c r="H19" s="82">
        <v>-1885</v>
      </c>
      <c r="I19" s="86">
        <v>-4.054112181693049</v>
      </c>
      <c r="J19" s="82">
        <v>304295</v>
      </c>
      <c r="K19" s="87">
        <v>49.558235547991494</v>
      </c>
      <c r="L19" s="88">
        <v>241212</v>
      </c>
      <c r="M19" s="82">
        <v>63083</v>
      </c>
      <c r="N19" s="86">
        <v>26.152513141966406</v>
      </c>
      <c r="O19" s="77">
        <v>259684</v>
      </c>
      <c r="P19" s="78">
        <v>194716</v>
      </c>
      <c r="Q19" s="79">
        <v>55935</v>
      </c>
      <c r="V19" s="65"/>
      <c r="W19" s="65"/>
      <c r="Y19" s="65"/>
    </row>
    <row r="20" spans="1:25" ht="14.25" customHeight="1">
      <c r="A20" s="94" t="s">
        <v>118</v>
      </c>
      <c r="B20" s="82">
        <v>619552</v>
      </c>
      <c r="C20" s="83">
        <v>23.667023298149246</v>
      </c>
      <c r="D20" s="82"/>
      <c r="E20" s="82">
        <v>45647</v>
      </c>
      <c r="F20" s="84">
        <v>49701</v>
      </c>
      <c r="G20" s="85">
        <v>-19.868340208900204</v>
      </c>
      <c r="H20" s="82">
        <v>-4054</v>
      </c>
      <c r="I20" s="86">
        <v>-8.15677752962717</v>
      </c>
      <c r="J20" s="82">
        <v>351976</v>
      </c>
      <c r="K20" s="87">
        <v>56.811373379474205</v>
      </c>
      <c r="L20" s="88">
        <v>246442</v>
      </c>
      <c r="M20" s="82">
        <v>105534</v>
      </c>
      <c r="N20" s="86">
        <v>42.82305775801203</v>
      </c>
      <c r="O20" s="77">
        <v>306329</v>
      </c>
      <c r="P20" s="78">
        <v>196741</v>
      </c>
      <c r="Q20" s="79">
        <v>56965</v>
      </c>
      <c r="V20" s="65"/>
      <c r="W20" s="65"/>
      <c r="Y20" s="65"/>
    </row>
    <row r="21" spans="1:25" ht="14.25" customHeight="1">
      <c r="A21" s="94" t="s">
        <v>119</v>
      </c>
      <c r="B21" s="82">
        <v>902343</v>
      </c>
      <c r="C21" s="83">
        <v>-1.6304389299454103</v>
      </c>
      <c r="D21" s="82"/>
      <c r="E21" s="82">
        <v>65049</v>
      </c>
      <c r="F21" s="84">
        <v>54226</v>
      </c>
      <c r="G21" s="85">
        <v>-1.201397326852982</v>
      </c>
      <c r="H21" s="82">
        <v>10823</v>
      </c>
      <c r="I21" s="86">
        <v>19.959060229410248</v>
      </c>
      <c r="J21" s="82">
        <v>486877</v>
      </c>
      <c r="K21" s="87">
        <v>53.95697644908864</v>
      </c>
      <c r="L21" s="88">
        <v>378575</v>
      </c>
      <c r="M21" s="82">
        <v>108302</v>
      </c>
      <c r="N21" s="86">
        <v>28.607805586739747</v>
      </c>
      <c r="O21" s="77">
        <v>421828</v>
      </c>
      <c r="P21" s="78">
        <v>324349</v>
      </c>
      <c r="Q21" s="79">
        <v>65840</v>
      </c>
      <c r="V21" s="65"/>
      <c r="W21" s="65"/>
      <c r="Y21" s="65"/>
    </row>
    <row r="22" spans="1:25" ht="14.25" customHeight="1">
      <c r="A22" s="94" t="s">
        <v>120</v>
      </c>
      <c r="B22" s="95">
        <v>260903</v>
      </c>
      <c r="C22" s="96">
        <v>2.626806962336503</v>
      </c>
      <c r="D22" s="95"/>
      <c r="E22" s="82">
        <v>27892</v>
      </c>
      <c r="F22" s="84">
        <v>25954</v>
      </c>
      <c r="G22" s="85">
        <v>-22.636119046958648</v>
      </c>
      <c r="H22" s="82">
        <v>1938</v>
      </c>
      <c r="I22" s="86">
        <v>7.46705710102489</v>
      </c>
      <c r="J22" s="82">
        <v>155666</v>
      </c>
      <c r="K22" s="87">
        <v>59.6643196896931</v>
      </c>
      <c r="L22" s="88">
        <v>153528</v>
      </c>
      <c r="M22" s="82">
        <v>2138</v>
      </c>
      <c r="N22" s="86">
        <v>1.3925798551404305</v>
      </c>
      <c r="O22" s="77">
        <v>127774</v>
      </c>
      <c r="P22" s="78">
        <v>127574</v>
      </c>
      <c r="Q22" s="79">
        <v>36053</v>
      </c>
      <c r="V22" s="65"/>
      <c r="W22" s="65"/>
      <c r="Y22" s="65"/>
    </row>
    <row r="23" spans="1:25" ht="14.25" customHeight="1">
      <c r="A23" s="94" t="s">
        <v>121</v>
      </c>
      <c r="B23" s="95">
        <v>315393</v>
      </c>
      <c r="C23" s="96">
        <v>6.162188726496698</v>
      </c>
      <c r="D23" s="95"/>
      <c r="E23" s="82">
        <v>27478</v>
      </c>
      <c r="F23" s="84">
        <v>23825</v>
      </c>
      <c r="G23" s="85">
        <v>-15.602924012531483</v>
      </c>
      <c r="H23" s="82">
        <v>3653</v>
      </c>
      <c r="I23" s="86">
        <v>15.332633788037775</v>
      </c>
      <c r="J23" s="82">
        <v>195058</v>
      </c>
      <c r="K23" s="87">
        <v>61.84601433766761</v>
      </c>
      <c r="L23" s="88">
        <v>187656</v>
      </c>
      <c r="M23" s="82">
        <v>7402</v>
      </c>
      <c r="N23" s="86">
        <v>3.9444515496440298</v>
      </c>
      <c r="O23" s="77">
        <v>167580</v>
      </c>
      <c r="P23" s="78">
        <v>163831</v>
      </c>
      <c r="Q23" s="79">
        <v>32558</v>
      </c>
      <c r="Y23" s="65"/>
    </row>
    <row r="24" spans="1:25" ht="14.25" customHeight="1">
      <c r="A24" s="94" t="s">
        <v>122</v>
      </c>
      <c r="B24" s="82">
        <v>336006.09</v>
      </c>
      <c r="C24" s="83">
        <v>15.83660784158254</v>
      </c>
      <c r="D24" s="82"/>
      <c r="E24" s="82">
        <v>26808</v>
      </c>
      <c r="F24" s="84">
        <v>19545</v>
      </c>
      <c r="G24" s="85">
        <v>14.64249059185767</v>
      </c>
      <c r="H24" s="82">
        <v>7263</v>
      </c>
      <c r="I24" s="86">
        <v>37.160399079048354</v>
      </c>
      <c r="J24" s="82">
        <v>186500</v>
      </c>
      <c r="K24" s="87">
        <v>55.50494635379971</v>
      </c>
      <c r="L24" s="88">
        <v>147427</v>
      </c>
      <c r="M24" s="82">
        <v>39073</v>
      </c>
      <c r="N24" s="86">
        <v>26.503286372238467</v>
      </c>
      <c r="O24" s="77">
        <v>159692</v>
      </c>
      <c r="P24" s="78">
        <v>127882</v>
      </c>
      <c r="Q24" s="79">
        <v>23384</v>
      </c>
      <c r="V24" s="65"/>
      <c r="W24" s="65"/>
      <c r="Y24" s="65"/>
    </row>
    <row r="25" spans="1:25" ht="14.25" customHeight="1">
      <c r="A25" s="94" t="s">
        <v>123</v>
      </c>
      <c r="B25" s="82">
        <v>327383</v>
      </c>
      <c r="C25" s="83">
        <v>-13.724885628149174</v>
      </c>
      <c r="D25" s="82"/>
      <c r="E25" s="82">
        <v>32965</v>
      </c>
      <c r="F25" s="84">
        <v>20862</v>
      </c>
      <c r="G25" s="85">
        <v>5.667211590858101</v>
      </c>
      <c r="H25" s="82">
        <v>12103</v>
      </c>
      <c r="I25" s="86">
        <v>58.01457194899818</v>
      </c>
      <c r="J25" s="82">
        <v>196925</v>
      </c>
      <c r="K25" s="87">
        <v>60.151260144845644</v>
      </c>
      <c r="L25" s="88">
        <v>189601</v>
      </c>
      <c r="M25" s="82">
        <v>7324</v>
      </c>
      <c r="N25" s="86">
        <v>3.862848824637001</v>
      </c>
      <c r="O25" s="77">
        <v>163960</v>
      </c>
      <c r="P25" s="78">
        <v>168739</v>
      </c>
      <c r="Q25" s="79">
        <v>31197</v>
      </c>
      <c r="Y25" s="65"/>
    </row>
    <row r="26" spans="1:25" ht="14.25" customHeight="1">
      <c r="A26" s="94" t="s">
        <v>124</v>
      </c>
      <c r="B26" s="82">
        <v>309392</v>
      </c>
      <c r="C26" s="83">
        <v>-0.8460670700440986</v>
      </c>
      <c r="D26" s="82"/>
      <c r="E26" s="82">
        <v>43313</v>
      </c>
      <c r="F26" s="84">
        <v>21770</v>
      </c>
      <c r="G26" s="85">
        <v>53.26610049539986</v>
      </c>
      <c r="H26" s="82">
        <v>21543</v>
      </c>
      <c r="I26" s="86">
        <v>98.95728066146073</v>
      </c>
      <c r="J26" s="82">
        <v>193332</v>
      </c>
      <c r="K26" s="87">
        <v>62.4877178466153</v>
      </c>
      <c r="L26" s="88">
        <v>163026</v>
      </c>
      <c r="M26" s="82">
        <v>30306</v>
      </c>
      <c r="N26" s="86">
        <v>18.589672812925546</v>
      </c>
      <c r="O26" s="77">
        <v>150019</v>
      </c>
      <c r="P26" s="78">
        <v>141256</v>
      </c>
      <c r="Q26" s="79">
        <v>28260</v>
      </c>
      <c r="T26" s="64"/>
      <c r="W26" s="65"/>
      <c r="Y26" s="65"/>
    </row>
    <row r="27" spans="1:25" ht="14.25" customHeight="1">
      <c r="A27" s="94" t="s">
        <v>125</v>
      </c>
      <c r="B27" s="82">
        <v>301810</v>
      </c>
      <c r="C27" s="83">
        <v>-23.313810933390922</v>
      </c>
      <c r="D27" s="82"/>
      <c r="E27" s="82">
        <v>30625</v>
      </c>
      <c r="F27" s="84">
        <v>38044</v>
      </c>
      <c r="G27" s="85">
        <v>-42.701317168088615</v>
      </c>
      <c r="H27" s="82">
        <v>-7419</v>
      </c>
      <c r="I27" s="86">
        <v>-19.501103984859636</v>
      </c>
      <c r="J27" s="82">
        <v>239543</v>
      </c>
      <c r="K27" s="87">
        <v>79.36880819058348</v>
      </c>
      <c r="L27" s="88">
        <v>215034</v>
      </c>
      <c r="M27" s="82">
        <v>24509</v>
      </c>
      <c r="N27" s="86">
        <v>11.397732451612304</v>
      </c>
      <c r="O27" s="77">
        <v>208918</v>
      </c>
      <c r="P27" s="78">
        <v>176990</v>
      </c>
      <c r="Q27" s="79">
        <v>53448</v>
      </c>
      <c r="V27" s="65"/>
      <c r="W27" s="65"/>
      <c r="Y27" s="65"/>
    </row>
    <row r="28" spans="1:25" s="102" customFormat="1" ht="14.25">
      <c r="A28" s="94" t="s">
        <v>126</v>
      </c>
      <c r="B28" s="97">
        <v>1565518</v>
      </c>
      <c r="C28" s="87">
        <v>21.1641219010823</v>
      </c>
      <c r="D28" s="97"/>
      <c r="E28" s="97">
        <v>103551</v>
      </c>
      <c r="F28" s="98">
        <v>113785</v>
      </c>
      <c r="G28" s="85">
        <v>-28.48193936045307</v>
      </c>
      <c r="H28" s="97">
        <v>-10234</v>
      </c>
      <c r="I28" s="99">
        <v>-8.994155644417102</v>
      </c>
      <c r="J28" s="97">
        <v>828147</v>
      </c>
      <c r="K28" s="87">
        <v>52.89923207526199</v>
      </c>
      <c r="L28" s="98">
        <v>625274</v>
      </c>
      <c r="M28" s="82">
        <v>202873</v>
      </c>
      <c r="N28" s="86">
        <v>32.445455912128125</v>
      </c>
      <c r="O28" s="100">
        <v>724596</v>
      </c>
      <c r="P28" s="101">
        <v>511489</v>
      </c>
      <c r="Q28" s="90">
        <v>144790</v>
      </c>
      <c r="Y28" s="103"/>
    </row>
    <row r="29" spans="1:25" ht="14.25" customHeight="1" hidden="1">
      <c r="A29" s="104" t="s">
        <v>127</v>
      </c>
      <c r="B29" s="82">
        <v>825277</v>
      </c>
      <c r="C29" s="83">
        <v>17.648476001351444</v>
      </c>
      <c r="D29" s="82"/>
      <c r="E29" s="82">
        <v>103551</v>
      </c>
      <c r="F29" s="84">
        <v>52653</v>
      </c>
      <c r="G29" s="85">
        <v>-28.48193936045307</v>
      </c>
      <c r="H29" s="82">
        <v>50898</v>
      </c>
      <c r="I29" s="86">
        <v>96.66685658936812</v>
      </c>
      <c r="J29" s="82">
        <v>548395</v>
      </c>
      <c r="K29" s="87">
        <v>66.44981018494397</v>
      </c>
      <c r="L29" s="88">
        <v>356375</v>
      </c>
      <c r="M29" s="82">
        <v>192020</v>
      </c>
      <c r="N29" s="86">
        <v>53.88144510698001</v>
      </c>
      <c r="O29" s="77">
        <v>444844</v>
      </c>
      <c r="P29" s="78">
        <v>303722</v>
      </c>
      <c r="Q29" s="90">
        <v>144790</v>
      </c>
      <c r="U29" s="102"/>
      <c r="V29" s="65"/>
      <c r="W29" s="65"/>
      <c r="Y29" s="65"/>
    </row>
    <row r="30" spans="1:25" ht="14.25" customHeight="1" hidden="1">
      <c r="A30" s="104" t="s">
        <v>128</v>
      </c>
      <c r="B30" s="82">
        <v>740241</v>
      </c>
      <c r="C30" s="83">
        <v>25.339873718859373</v>
      </c>
      <c r="D30" s="82"/>
      <c r="E30" s="82">
        <v>0</v>
      </c>
      <c r="F30" s="84">
        <v>61132</v>
      </c>
      <c r="G30" s="85" t="e">
        <v>#DIV/0!</v>
      </c>
      <c r="H30" s="82">
        <v>-61132</v>
      </c>
      <c r="I30" s="86">
        <v>-100</v>
      </c>
      <c r="J30" s="82">
        <v>279752</v>
      </c>
      <c r="K30" s="87">
        <v>37.792016383853365</v>
      </c>
      <c r="L30" s="88">
        <v>268899</v>
      </c>
      <c r="M30" s="82">
        <v>10853</v>
      </c>
      <c r="N30" s="86">
        <v>4.036087899174039</v>
      </c>
      <c r="O30" s="77">
        <v>279752</v>
      </c>
      <c r="P30" s="78">
        <v>207767</v>
      </c>
      <c r="Q30" s="90">
        <v>0</v>
      </c>
      <c r="V30" s="65"/>
      <c r="W30" s="65"/>
      <c r="Y30" s="65"/>
    </row>
    <row r="31" spans="1:25" ht="14.25" customHeight="1">
      <c r="A31" s="94" t="s">
        <v>129</v>
      </c>
      <c r="B31" s="82">
        <v>505234</v>
      </c>
      <c r="C31" s="83">
        <v>26.41089282318678</v>
      </c>
      <c r="D31" s="82"/>
      <c r="E31" s="82">
        <v>47070</v>
      </c>
      <c r="F31" s="84">
        <v>40284</v>
      </c>
      <c r="G31" s="85">
        <v>43.23970664313319</v>
      </c>
      <c r="H31" s="82">
        <v>6786</v>
      </c>
      <c r="I31" s="86">
        <v>16.845397676496873</v>
      </c>
      <c r="J31" s="82">
        <v>261630</v>
      </c>
      <c r="K31" s="87">
        <v>51.78392586405507</v>
      </c>
      <c r="L31" s="88">
        <v>217525</v>
      </c>
      <c r="M31" s="82">
        <v>44105</v>
      </c>
      <c r="N31" s="86">
        <v>20.275830364325937</v>
      </c>
      <c r="O31" s="77">
        <v>214560</v>
      </c>
      <c r="P31" s="78">
        <v>177241</v>
      </c>
      <c r="Q31" s="90">
        <v>32861</v>
      </c>
      <c r="V31" s="65"/>
      <c r="W31" s="65"/>
      <c r="Y31" s="65"/>
    </row>
    <row r="32" spans="1:25" ht="14.25" customHeight="1">
      <c r="A32" s="94" t="s">
        <v>130</v>
      </c>
      <c r="B32" s="82">
        <v>1423100.61</v>
      </c>
      <c r="C32" s="83">
        <v>47.469120719241964</v>
      </c>
      <c r="D32" s="82"/>
      <c r="E32" s="82">
        <v>72251</v>
      </c>
      <c r="F32" s="84">
        <v>92189</v>
      </c>
      <c r="G32" s="85">
        <v>-58.527443259439536</v>
      </c>
      <c r="H32" s="82">
        <v>-19938</v>
      </c>
      <c r="I32" s="86">
        <v>-21.627309114970334</v>
      </c>
      <c r="J32" s="82">
        <v>776279</v>
      </c>
      <c r="K32" s="87">
        <v>54.54842718393606</v>
      </c>
      <c r="L32" s="88">
        <v>486020</v>
      </c>
      <c r="M32" s="82">
        <v>290259</v>
      </c>
      <c r="N32" s="86">
        <v>59.72161639438707</v>
      </c>
      <c r="O32" s="77">
        <v>704028</v>
      </c>
      <c r="P32" s="78">
        <v>393831</v>
      </c>
      <c r="Q32" s="79">
        <v>174214</v>
      </c>
      <c r="T32" s="64"/>
      <c r="V32" s="65"/>
      <c r="W32" s="65"/>
      <c r="Y32" s="65"/>
    </row>
    <row r="33" spans="1:25" ht="14.25" customHeight="1">
      <c r="A33" s="94" t="s">
        <v>131</v>
      </c>
      <c r="B33" s="82">
        <v>400108</v>
      </c>
      <c r="C33" s="83">
        <v>10.725889027258884</v>
      </c>
      <c r="D33" s="82"/>
      <c r="E33" s="82">
        <v>38095</v>
      </c>
      <c r="F33" s="84">
        <v>16208</v>
      </c>
      <c r="G33" s="85">
        <v>-10.008976660682222</v>
      </c>
      <c r="H33" s="82">
        <v>21887</v>
      </c>
      <c r="I33" s="86">
        <v>135.0382527147088</v>
      </c>
      <c r="J33" s="82">
        <v>247527</v>
      </c>
      <c r="K33" s="87">
        <v>61.86504643746189</v>
      </c>
      <c r="L33" s="88">
        <v>197017</v>
      </c>
      <c r="M33" s="82">
        <v>50510</v>
      </c>
      <c r="N33" s="86">
        <v>25.637381545754934</v>
      </c>
      <c r="O33" s="77">
        <v>209432</v>
      </c>
      <c r="P33" s="78">
        <v>180809</v>
      </c>
      <c r="Q33" s="79">
        <v>42332</v>
      </c>
      <c r="V33" s="65"/>
      <c r="W33" s="65"/>
      <c r="Y33" s="65"/>
    </row>
    <row r="34" spans="1:25" ht="14.25">
      <c r="A34" s="94" t="s">
        <v>132</v>
      </c>
      <c r="B34" s="82">
        <v>407729</v>
      </c>
      <c r="C34" s="83">
        <v>-17.734043819596746</v>
      </c>
      <c r="D34" s="82"/>
      <c r="E34" s="82">
        <v>58166</v>
      </c>
      <c r="F34" s="84">
        <v>47179</v>
      </c>
      <c r="G34" s="85">
        <v>5.051563149054528</v>
      </c>
      <c r="H34" s="82">
        <v>10987</v>
      </c>
      <c r="I34" s="86">
        <v>23.287903516395005</v>
      </c>
      <c r="J34" s="82">
        <v>328594</v>
      </c>
      <c r="K34" s="87">
        <v>80.59127508712895</v>
      </c>
      <c r="L34" s="88">
        <v>267834</v>
      </c>
      <c r="M34" s="82">
        <v>60760</v>
      </c>
      <c r="N34" s="86">
        <v>22.685693377241126</v>
      </c>
      <c r="O34" s="77">
        <v>270428</v>
      </c>
      <c r="P34" s="78">
        <v>220655</v>
      </c>
      <c r="Q34" s="79">
        <v>55369</v>
      </c>
      <c r="V34" s="65"/>
      <c r="W34" s="65"/>
      <c r="Y34" s="65"/>
    </row>
    <row r="35" spans="1:25" ht="14.25" customHeight="1">
      <c r="A35" s="94" t="s">
        <v>133</v>
      </c>
      <c r="B35" s="82">
        <v>401695</v>
      </c>
      <c r="C35" s="83">
        <v>1.1831293860422365</v>
      </c>
      <c r="D35" s="82"/>
      <c r="E35" s="82">
        <v>28010</v>
      </c>
      <c r="F35" s="84">
        <v>28091</v>
      </c>
      <c r="G35" s="85">
        <v>-22.956320827373744</v>
      </c>
      <c r="H35" s="82">
        <v>-81</v>
      </c>
      <c r="I35" s="86">
        <v>-0.2883485813961767</v>
      </c>
      <c r="J35" s="82">
        <v>224166</v>
      </c>
      <c r="K35" s="87">
        <v>55.805026201471264</v>
      </c>
      <c r="L35" s="88">
        <v>173666</v>
      </c>
      <c r="M35" s="82">
        <v>50500</v>
      </c>
      <c r="N35" s="86">
        <v>29.078806444554488</v>
      </c>
      <c r="O35" s="77">
        <v>196156</v>
      </c>
      <c r="P35" s="78">
        <v>145575</v>
      </c>
      <c r="Q35" s="79">
        <v>36356</v>
      </c>
      <c r="V35" s="65"/>
      <c r="W35" s="65"/>
      <c r="Y35" s="65"/>
    </row>
    <row r="36" spans="1:17" ht="14.25" customHeight="1">
      <c r="A36" s="136" t="s">
        <v>134</v>
      </c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05"/>
      <c r="P36" s="102"/>
      <c r="Q36" s="102"/>
    </row>
    <row r="37" spans="1:14" ht="14.25">
      <c r="A37" s="174"/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</row>
  </sheetData>
  <sheetProtection/>
  <mergeCells count="26">
    <mergeCell ref="A2:P2"/>
    <mergeCell ref="M3:O3"/>
    <mergeCell ref="B4:N4"/>
    <mergeCell ref="O4:O8"/>
    <mergeCell ref="P4:P8"/>
    <mergeCell ref="A5:A8"/>
    <mergeCell ref="B5:C6"/>
    <mergeCell ref="D5:D8"/>
    <mergeCell ref="E5:I5"/>
    <mergeCell ref="J5:N5"/>
    <mergeCell ref="Q5:Q8"/>
    <mergeCell ref="E6:E8"/>
    <mergeCell ref="F6:F7"/>
    <mergeCell ref="G6:G8"/>
    <mergeCell ref="H6:I6"/>
    <mergeCell ref="J6:J8"/>
    <mergeCell ref="K6:K8"/>
    <mergeCell ref="L6:L8"/>
    <mergeCell ref="M6:N6"/>
    <mergeCell ref="A36:N37"/>
    <mergeCell ref="B7:B8"/>
    <mergeCell ref="C7:C8"/>
    <mergeCell ref="H7:H8"/>
    <mergeCell ref="I7:I8"/>
    <mergeCell ref="M7:M8"/>
    <mergeCell ref="N7:N8"/>
  </mergeCells>
  <printOptions horizontalCentered="1"/>
  <pageMargins left="0.31496062992125984" right="0.1968503937007874" top="0.31496062992125984" bottom="0.2362204724409449" header="0.2755905511811024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8"/>
  <sheetViews>
    <sheetView zoomScaleSheetLayoutView="100" zoomScalePageLayoutView="0" workbookViewId="0" topLeftCell="A4">
      <selection activeCell="I27" sqref="I27"/>
    </sheetView>
  </sheetViews>
  <sheetFormatPr defaultColWidth="8.125" defaultRowHeight="14.25"/>
  <cols>
    <col min="1" max="1" width="21.75390625" style="1" customWidth="1"/>
    <col min="2" max="2" width="8.75390625" style="1" customWidth="1"/>
    <col min="3" max="3" width="11.125" style="1" customWidth="1"/>
    <col min="4" max="4" width="10.50390625" style="1" customWidth="1"/>
    <col min="5" max="5" width="9.25390625" style="1" customWidth="1"/>
    <col min="6" max="7" width="10.00390625" style="2" customWidth="1"/>
    <col min="8" max="16384" width="8.125" style="1" customWidth="1"/>
  </cols>
  <sheetData>
    <row r="1" spans="1:7" ht="14.25" customHeight="1">
      <c r="A1" s="192" t="s">
        <v>0</v>
      </c>
      <c r="B1" s="192"/>
      <c r="C1" s="192"/>
      <c r="D1" s="192"/>
      <c r="E1" s="192"/>
      <c r="F1" s="192"/>
      <c r="G1" s="192"/>
    </row>
    <row r="2" spans="1:8" ht="34.5" customHeight="1">
      <c r="A2" s="193" t="s">
        <v>1</v>
      </c>
      <c r="B2" s="193"/>
      <c r="C2" s="193"/>
      <c r="D2" s="193"/>
      <c r="E2" s="193"/>
      <c r="F2" s="193"/>
      <c r="G2" s="193"/>
      <c r="H2" s="3"/>
    </row>
    <row r="3" spans="1:7" ht="21" customHeight="1">
      <c r="A3" s="4"/>
      <c r="B3" s="4"/>
      <c r="C3" s="4"/>
      <c r="D3" s="5"/>
      <c r="E3" s="4"/>
      <c r="F3" s="194" t="s">
        <v>2</v>
      </c>
      <c r="G3" s="194"/>
    </row>
    <row r="4" spans="1:7" ht="28.5">
      <c r="A4" s="6" t="s">
        <v>3</v>
      </c>
      <c r="B4" s="6" t="s">
        <v>4</v>
      </c>
      <c r="C4" s="18" t="s">
        <v>5</v>
      </c>
      <c r="D4" s="18" t="s">
        <v>6</v>
      </c>
      <c r="E4" s="6" t="s">
        <v>7</v>
      </c>
      <c r="F4" s="7" t="s">
        <v>8</v>
      </c>
      <c r="G4" s="7" t="s">
        <v>9</v>
      </c>
    </row>
    <row r="5" spans="1:7" ht="15.75" customHeight="1">
      <c r="A5" s="8" t="s">
        <v>10</v>
      </c>
      <c r="B5" s="9">
        <f>B6+B21</f>
        <v>38542</v>
      </c>
      <c r="C5" s="10">
        <f>C6+C21</f>
        <v>25551</v>
      </c>
      <c r="D5" s="10">
        <f>D6+D21</f>
        <v>24536</v>
      </c>
      <c r="E5" s="10">
        <f>E6+E21</f>
        <v>1015</v>
      </c>
      <c r="F5" s="11">
        <f aca="true" t="shared" si="0" ref="F5:F28">E5/D5</f>
        <v>0.04136778611020541</v>
      </c>
      <c r="G5" s="11">
        <f aca="true" t="shared" si="1" ref="G5:G29">C5/B5</f>
        <v>0.6629391313372425</v>
      </c>
    </row>
    <row r="6" spans="1:7" ht="15.75" customHeight="1">
      <c r="A6" s="8" t="s">
        <v>11</v>
      </c>
      <c r="B6" s="9">
        <f>SUM(B7:B20)</f>
        <v>21634</v>
      </c>
      <c r="C6" s="9">
        <f>SUM(C7:C20)</f>
        <v>9334</v>
      </c>
      <c r="D6" s="9">
        <f>SUM(D7:D20)</f>
        <v>11256</v>
      </c>
      <c r="E6" s="9">
        <f>SUM(E7:E20)</f>
        <v>-1922</v>
      </c>
      <c r="F6" s="11">
        <f t="shared" si="0"/>
        <v>-0.17075337597725657</v>
      </c>
      <c r="G6" s="11">
        <f t="shared" si="1"/>
        <v>0.43145049459184615</v>
      </c>
    </row>
    <row r="7" spans="1:7" ht="15.75" customHeight="1">
      <c r="A7" s="12" t="s">
        <v>12</v>
      </c>
      <c r="B7" s="13">
        <v>4897</v>
      </c>
      <c r="C7" s="14">
        <v>-1087</v>
      </c>
      <c r="D7" s="14">
        <v>2983</v>
      </c>
      <c r="E7" s="14">
        <f aca="true" t="shared" si="2" ref="E7:E20">C7-D7</f>
        <v>-4070</v>
      </c>
      <c r="F7" s="15">
        <f t="shared" si="0"/>
        <v>-1.364398256788468</v>
      </c>
      <c r="G7" s="15">
        <f t="shared" si="1"/>
        <v>-0.22197263630794364</v>
      </c>
    </row>
    <row r="8" spans="1:7" ht="15.75" customHeight="1">
      <c r="A8" s="12" t="s">
        <v>13</v>
      </c>
      <c r="B8" s="13">
        <v>2197</v>
      </c>
      <c r="C8" s="14">
        <v>1960</v>
      </c>
      <c r="D8" s="14">
        <v>1742</v>
      </c>
      <c r="E8" s="14">
        <f t="shared" si="2"/>
        <v>218</v>
      </c>
      <c r="F8" s="15">
        <f t="shared" si="0"/>
        <v>0.1251435132032147</v>
      </c>
      <c r="G8" s="15">
        <f t="shared" si="1"/>
        <v>0.8921256258534365</v>
      </c>
    </row>
    <row r="9" spans="1:7" ht="15.75" customHeight="1">
      <c r="A9" s="12" t="s">
        <v>14</v>
      </c>
      <c r="B9" s="13">
        <v>1280</v>
      </c>
      <c r="C9" s="14">
        <v>521</v>
      </c>
      <c r="D9" s="14">
        <v>297</v>
      </c>
      <c r="E9" s="14">
        <f t="shared" si="2"/>
        <v>224</v>
      </c>
      <c r="F9" s="15">
        <f t="shared" si="0"/>
        <v>0.7542087542087542</v>
      </c>
      <c r="G9" s="15">
        <f t="shared" si="1"/>
        <v>0.40703125</v>
      </c>
    </row>
    <row r="10" spans="1:7" ht="15.75" customHeight="1">
      <c r="A10" s="12" t="s">
        <v>15</v>
      </c>
      <c r="B10" s="13">
        <v>416</v>
      </c>
      <c r="C10" s="14">
        <v>155</v>
      </c>
      <c r="D10" s="14">
        <v>120</v>
      </c>
      <c r="E10" s="14">
        <f t="shared" si="2"/>
        <v>35</v>
      </c>
      <c r="F10" s="15">
        <f t="shared" si="0"/>
        <v>0.2916666666666667</v>
      </c>
      <c r="G10" s="15">
        <f t="shared" si="1"/>
        <v>0.37259615384615385</v>
      </c>
    </row>
    <row r="11" spans="1:7" ht="15.75" customHeight="1">
      <c r="A11" s="12" t="s">
        <v>16</v>
      </c>
      <c r="B11" s="13">
        <v>853</v>
      </c>
      <c r="C11" s="14">
        <v>262</v>
      </c>
      <c r="D11" s="14">
        <v>345</v>
      </c>
      <c r="E11" s="14">
        <f t="shared" si="2"/>
        <v>-83</v>
      </c>
      <c r="F11" s="15">
        <f t="shared" si="0"/>
        <v>-0.24057971014492754</v>
      </c>
      <c r="G11" s="15">
        <f t="shared" si="1"/>
        <v>0.3071512309495897</v>
      </c>
    </row>
    <row r="12" spans="1:7" ht="15.75" customHeight="1">
      <c r="A12" s="12" t="s">
        <v>17</v>
      </c>
      <c r="B12" s="13">
        <v>1354</v>
      </c>
      <c r="C12" s="14">
        <v>754</v>
      </c>
      <c r="D12" s="14">
        <v>752</v>
      </c>
      <c r="E12" s="14">
        <f t="shared" si="2"/>
        <v>2</v>
      </c>
      <c r="F12" s="15">
        <f t="shared" si="0"/>
        <v>0.0026595744680851063</v>
      </c>
      <c r="G12" s="15">
        <f t="shared" si="1"/>
        <v>0.5568685376661743</v>
      </c>
    </row>
    <row r="13" spans="1:7" ht="15.75" customHeight="1">
      <c r="A13" s="12" t="s">
        <v>18</v>
      </c>
      <c r="B13" s="13">
        <v>233</v>
      </c>
      <c r="C13" s="14">
        <v>130</v>
      </c>
      <c r="D13" s="14">
        <v>129</v>
      </c>
      <c r="E13" s="14">
        <f t="shared" si="2"/>
        <v>1</v>
      </c>
      <c r="F13" s="15">
        <f t="shared" si="0"/>
        <v>0.007751937984496124</v>
      </c>
      <c r="G13" s="15">
        <f t="shared" si="1"/>
        <v>0.5579399141630901</v>
      </c>
    </row>
    <row r="14" spans="1:7" ht="15.75" customHeight="1">
      <c r="A14" s="12" t="s">
        <v>19</v>
      </c>
      <c r="B14" s="13">
        <v>3011</v>
      </c>
      <c r="C14" s="14">
        <v>3535</v>
      </c>
      <c r="D14" s="14">
        <v>1632</v>
      </c>
      <c r="E14" s="14">
        <f t="shared" si="2"/>
        <v>1903</v>
      </c>
      <c r="F14" s="15">
        <f t="shared" si="0"/>
        <v>1.1660539215686274</v>
      </c>
      <c r="G14" s="15">
        <f t="shared" si="1"/>
        <v>1.174028561939555</v>
      </c>
    </row>
    <row r="15" spans="1:7" ht="15.75" customHeight="1">
      <c r="A15" s="12" t="s">
        <v>20</v>
      </c>
      <c r="B15" s="13">
        <v>3265</v>
      </c>
      <c r="C15" s="14">
        <v>1964</v>
      </c>
      <c r="D15" s="14">
        <v>1449</v>
      </c>
      <c r="E15" s="14">
        <f t="shared" si="2"/>
        <v>515</v>
      </c>
      <c r="F15" s="15">
        <f t="shared" si="0"/>
        <v>0.3554175293305728</v>
      </c>
      <c r="G15" s="15">
        <f t="shared" si="1"/>
        <v>0.601531393568147</v>
      </c>
    </row>
    <row r="16" spans="1:7" ht="15.75" customHeight="1">
      <c r="A16" s="12" t="s">
        <v>21</v>
      </c>
      <c r="B16" s="13">
        <v>401</v>
      </c>
      <c r="C16" s="14">
        <v>306</v>
      </c>
      <c r="D16" s="14">
        <v>217</v>
      </c>
      <c r="E16" s="14">
        <f t="shared" si="2"/>
        <v>89</v>
      </c>
      <c r="F16" s="15">
        <f t="shared" si="0"/>
        <v>0.41013824884792627</v>
      </c>
      <c r="G16" s="15">
        <f t="shared" si="1"/>
        <v>0.7630922693266833</v>
      </c>
    </row>
    <row r="17" spans="1:7" ht="15.75" customHeight="1">
      <c r="A17" s="12" t="s">
        <v>22</v>
      </c>
      <c r="B17" s="13">
        <v>1866</v>
      </c>
      <c r="C17" s="14">
        <v>205</v>
      </c>
      <c r="D17" s="14">
        <v>840</v>
      </c>
      <c r="E17" s="14">
        <f t="shared" si="2"/>
        <v>-635</v>
      </c>
      <c r="F17" s="15">
        <f t="shared" si="0"/>
        <v>-0.7559523809523809</v>
      </c>
      <c r="G17" s="15">
        <f t="shared" si="1"/>
        <v>0.10986066452304394</v>
      </c>
    </row>
    <row r="18" spans="1:7" ht="15.75" customHeight="1">
      <c r="A18" s="12" t="s">
        <v>23</v>
      </c>
      <c r="B18" s="13">
        <v>1757</v>
      </c>
      <c r="C18" s="14">
        <v>487</v>
      </c>
      <c r="D18" s="14">
        <v>747</v>
      </c>
      <c r="E18" s="14">
        <f t="shared" si="2"/>
        <v>-260</v>
      </c>
      <c r="F18" s="15">
        <f t="shared" si="0"/>
        <v>-0.34805890227576974</v>
      </c>
      <c r="G18" s="15">
        <f t="shared" si="1"/>
        <v>0.2771770062606716</v>
      </c>
    </row>
    <row r="19" spans="1:7" ht="15.75" customHeight="1">
      <c r="A19" s="12" t="s">
        <v>24</v>
      </c>
      <c r="B19" s="13">
        <v>9</v>
      </c>
      <c r="C19" s="14">
        <v>8</v>
      </c>
      <c r="D19" s="14">
        <v>5</v>
      </c>
      <c r="E19" s="14">
        <f t="shared" si="2"/>
        <v>3</v>
      </c>
      <c r="F19" s="15">
        <f t="shared" si="0"/>
        <v>0.6</v>
      </c>
      <c r="G19" s="15">
        <f t="shared" si="1"/>
        <v>0.8888888888888888</v>
      </c>
    </row>
    <row r="20" spans="1:7" ht="15.75" customHeight="1">
      <c r="A20" s="12" t="s">
        <v>25</v>
      </c>
      <c r="B20" s="13">
        <v>95</v>
      </c>
      <c r="C20" s="14">
        <v>134</v>
      </c>
      <c r="D20" s="14">
        <v>-2</v>
      </c>
      <c r="E20" s="14">
        <f t="shared" si="2"/>
        <v>136</v>
      </c>
      <c r="F20" s="15">
        <f>-E20/D20</f>
        <v>68</v>
      </c>
      <c r="G20" s="15">
        <f t="shared" si="1"/>
        <v>1.4105263157894736</v>
      </c>
    </row>
    <row r="21" spans="1:7" ht="15.75" customHeight="1">
      <c r="A21" s="8" t="s">
        <v>26</v>
      </c>
      <c r="B21" s="9">
        <f>SUM(B22:B29)</f>
        <v>16908</v>
      </c>
      <c r="C21" s="9">
        <f>SUM(C22:C29)</f>
        <v>16217</v>
      </c>
      <c r="D21" s="9">
        <f>SUM(D22:D29)</f>
        <v>13280</v>
      </c>
      <c r="E21" s="10">
        <f>SUM(E22:E29)</f>
        <v>2937</v>
      </c>
      <c r="F21" s="11">
        <f t="shared" si="0"/>
        <v>0.22115963855421686</v>
      </c>
      <c r="G21" s="11">
        <f t="shared" si="1"/>
        <v>0.9591317719422758</v>
      </c>
    </row>
    <row r="22" spans="1:7" ht="15.75" customHeight="1">
      <c r="A22" s="12" t="s">
        <v>27</v>
      </c>
      <c r="B22" s="13">
        <v>1200</v>
      </c>
      <c r="C22" s="14">
        <v>3169</v>
      </c>
      <c r="D22" s="14">
        <v>3968</v>
      </c>
      <c r="E22" s="14">
        <f aca="true" t="shared" si="3" ref="E22:E29">C22-D22</f>
        <v>-799</v>
      </c>
      <c r="F22" s="15">
        <f t="shared" si="0"/>
        <v>-0.2013608870967742</v>
      </c>
      <c r="G22" s="15">
        <f t="shared" si="1"/>
        <v>2.640833333333333</v>
      </c>
    </row>
    <row r="23" spans="1:7" ht="15.75" customHeight="1">
      <c r="A23" s="12" t="s">
        <v>28</v>
      </c>
      <c r="B23" s="13">
        <v>1100</v>
      </c>
      <c r="C23" s="14">
        <v>1082</v>
      </c>
      <c r="D23" s="14">
        <v>1601</v>
      </c>
      <c r="E23" s="14">
        <f t="shared" si="3"/>
        <v>-519</v>
      </c>
      <c r="F23" s="15">
        <f t="shared" si="0"/>
        <v>-0.32417239225484074</v>
      </c>
      <c r="G23" s="15">
        <f t="shared" si="1"/>
        <v>0.9836363636363636</v>
      </c>
    </row>
    <row r="24" spans="1:7" ht="15.75" customHeight="1">
      <c r="A24" s="12" t="s">
        <v>29</v>
      </c>
      <c r="B24" s="13">
        <v>1800</v>
      </c>
      <c r="C24" s="14">
        <v>1365</v>
      </c>
      <c r="D24" s="14">
        <v>1598</v>
      </c>
      <c r="E24" s="14">
        <f t="shared" si="3"/>
        <v>-233</v>
      </c>
      <c r="F24" s="15">
        <f t="shared" si="0"/>
        <v>-0.14580725907384232</v>
      </c>
      <c r="G24" s="15">
        <f t="shared" si="1"/>
        <v>0.7583333333333333</v>
      </c>
    </row>
    <row r="25" spans="1:7" ht="15.75" customHeight="1">
      <c r="A25" s="12" t="s">
        <v>30</v>
      </c>
      <c r="B25" s="13">
        <v>0</v>
      </c>
      <c r="C25" s="14"/>
      <c r="D25" s="14"/>
      <c r="E25" s="14">
        <f t="shared" si="3"/>
        <v>0</v>
      </c>
      <c r="F25" s="15"/>
      <c r="G25" s="15"/>
    </row>
    <row r="26" spans="1:7" ht="15.75" customHeight="1">
      <c r="A26" s="12" t="s">
        <v>31</v>
      </c>
      <c r="B26" s="13">
        <v>10686</v>
      </c>
      <c r="C26" s="14">
        <v>5055</v>
      </c>
      <c r="D26" s="14">
        <v>5069</v>
      </c>
      <c r="E26" s="14">
        <f t="shared" si="3"/>
        <v>-14</v>
      </c>
      <c r="F26" s="15">
        <f t="shared" si="0"/>
        <v>-0.0027618859735648055</v>
      </c>
      <c r="G26" s="15">
        <f t="shared" si="1"/>
        <v>0.4730488489612577</v>
      </c>
    </row>
    <row r="27" spans="1:7" ht="15.75" customHeight="1">
      <c r="A27" s="12" t="s">
        <v>32</v>
      </c>
      <c r="B27" s="13">
        <v>1200</v>
      </c>
      <c r="C27" s="14">
        <v>1120</v>
      </c>
      <c r="D27" s="14">
        <v>668</v>
      </c>
      <c r="E27" s="14">
        <f t="shared" si="3"/>
        <v>452</v>
      </c>
      <c r="F27" s="15">
        <f t="shared" si="0"/>
        <v>0.6766467065868264</v>
      </c>
      <c r="G27" s="15">
        <f t="shared" si="1"/>
        <v>0.9333333333333333</v>
      </c>
    </row>
    <row r="28" spans="1:7" ht="15.75" customHeight="1">
      <c r="A28" s="12" t="s">
        <v>33</v>
      </c>
      <c r="B28" s="13">
        <v>600</v>
      </c>
      <c r="C28" s="14">
        <v>3601</v>
      </c>
      <c r="D28" s="14">
        <v>376</v>
      </c>
      <c r="E28" s="14">
        <f t="shared" si="3"/>
        <v>3225</v>
      </c>
      <c r="F28" s="15">
        <f t="shared" si="0"/>
        <v>8.577127659574469</v>
      </c>
      <c r="G28" s="15">
        <f t="shared" si="1"/>
        <v>6.001666666666667</v>
      </c>
    </row>
    <row r="29" spans="1:7" ht="15.75" customHeight="1">
      <c r="A29" s="12" t="s">
        <v>34</v>
      </c>
      <c r="B29" s="13">
        <v>322</v>
      </c>
      <c r="C29" s="14">
        <v>825</v>
      </c>
      <c r="D29" s="14"/>
      <c r="E29" s="14">
        <f t="shared" si="3"/>
        <v>825</v>
      </c>
      <c r="F29" s="15"/>
      <c r="G29" s="15">
        <f t="shared" si="1"/>
        <v>2.562111801242236</v>
      </c>
    </row>
    <row r="32" spans="1:7" ht="13.5">
      <c r="A32" s="3"/>
      <c r="B32" s="3"/>
      <c r="C32" s="55"/>
      <c r="D32" s="55"/>
      <c r="E32" s="3"/>
      <c r="F32" s="42"/>
      <c r="G32" s="42"/>
    </row>
    <row r="33" spans="1:7" ht="13.5">
      <c r="A33" s="3"/>
      <c r="B33" s="3"/>
      <c r="C33" s="55"/>
      <c r="D33" s="55"/>
      <c r="E33" s="3"/>
      <c r="F33" s="42"/>
      <c r="G33" s="42"/>
    </row>
    <row r="34" spans="1:7" ht="13.5">
      <c r="A34" s="3"/>
      <c r="B34" s="3"/>
      <c r="C34" s="55"/>
      <c r="D34" s="55"/>
      <c r="E34" s="3"/>
      <c r="F34" s="42"/>
      <c r="G34" s="42"/>
    </row>
    <row r="35" spans="1:7" ht="13.5">
      <c r="A35" s="3"/>
      <c r="B35" s="3"/>
      <c r="C35" s="55"/>
      <c r="D35" s="55"/>
      <c r="E35" s="3"/>
      <c r="F35" s="42"/>
      <c r="G35" s="42"/>
    </row>
    <row r="36" spans="1:7" ht="13.5">
      <c r="A36" s="3"/>
      <c r="B36" s="3"/>
      <c r="C36" s="55"/>
      <c r="D36" s="55"/>
      <c r="E36" s="3"/>
      <c r="F36" s="42"/>
      <c r="G36" s="42"/>
    </row>
    <row r="37" spans="1:7" ht="13.5">
      <c r="A37" s="3"/>
      <c r="B37" s="3"/>
      <c r="C37" s="55"/>
      <c r="D37" s="55"/>
      <c r="E37" s="3"/>
      <c r="F37" s="42"/>
      <c r="G37" s="42"/>
    </row>
    <row r="38" spans="1:7" ht="13.5">
      <c r="A38" s="3"/>
      <c r="B38" s="3"/>
      <c r="C38" s="55"/>
      <c r="D38" s="55"/>
      <c r="E38" s="3"/>
      <c r="F38" s="42"/>
      <c r="G38" s="42"/>
    </row>
  </sheetData>
  <sheetProtection/>
  <mergeCells count="3">
    <mergeCell ref="A1:G1"/>
    <mergeCell ref="A2:G2"/>
    <mergeCell ref="F3:G3"/>
  </mergeCells>
  <printOptions/>
  <pageMargins left="0.75" right="0.34" top="1" bottom="1" header="0.5111111111111111" footer="0.511111111111111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SheetLayoutView="100" zoomScalePageLayoutView="0" workbookViewId="0" topLeftCell="A16">
      <selection activeCell="E37" sqref="E37"/>
    </sheetView>
  </sheetViews>
  <sheetFormatPr defaultColWidth="8.125" defaultRowHeight="14.25"/>
  <cols>
    <col min="1" max="1" width="23.00390625" style="1" customWidth="1"/>
    <col min="2" max="2" width="8.75390625" style="1" customWidth="1"/>
    <col min="3" max="3" width="11.125" style="1" customWidth="1"/>
    <col min="4" max="4" width="10.50390625" style="1" customWidth="1"/>
    <col min="5" max="5" width="9.25390625" style="1" customWidth="1"/>
    <col min="6" max="7" width="10.00390625" style="2" customWidth="1"/>
    <col min="8" max="16384" width="8.125" style="1" customWidth="1"/>
  </cols>
  <sheetData>
    <row r="1" spans="1:7" ht="14.25">
      <c r="A1" s="195" t="s">
        <v>35</v>
      </c>
      <c r="B1" s="195"/>
      <c r="C1" s="195"/>
      <c r="D1" s="195"/>
      <c r="E1" s="195"/>
      <c r="F1" s="195"/>
      <c r="G1" s="195"/>
    </row>
    <row r="2" spans="1:7" ht="20.25">
      <c r="A2" s="193" t="s">
        <v>36</v>
      </c>
      <c r="B2" s="193"/>
      <c r="C2" s="193"/>
      <c r="D2" s="193"/>
      <c r="E2" s="193"/>
      <c r="F2" s="193"/>
      <c r="G2" s="193"/>
    </row>
    <row r="3" spans="1:7" ht="13.5">
      <c r="A3" s="16"/>
      <c r="B3" s="4"/>
      <c r="C3" s="4"/>
      <c r="D3" s="16"/>
      <c r="E3" s="4"/>
      <c r="F3" s="196" t="s">
        <v>2</v>
      </c>
      <c r="G3" s="196"/>
    </row>
    <row r="4" spans="1:7" ht="34.5" customHeight="1">
      <c r="A4" s="17" t="s">
        <v>3</v>
      </c>
      <c r="B4" s="18" t="s">
        <v>4</v>
      </c>
      <c r="C4" s="18" t="s">
        <v>5</v>
      </c>
      <c r="D4" s="57" t="s">
        <v>6</v>
      </c>
      <c r="E4" s="6" t="s">
        <v>7</v>
      </c>
      <c r="F4" s="7" t="s">
        <v>8</v>
      </c>
      <c r="G4" s="7" t="s">
        <v>9</v>
      </c>
    </row>
    <row r="5" spans="1:7" ht="20.25" customHeight="1">
      <c r="A5" s="19" t="s">
        <v>37</v>
      </c>
      <c r="B5" s="9">
        <f>SUM(B6:B26)</f>
        <v>309392</v>
      </c>
      <c r="C5" s="10">
        <f>SUM(C6:C26)</f>
        <v>193332</v>
      </c>
      <c r="D5" s="20">
        <f>SUM(D6:D26)</f>
        <v>163026</v>
      </c>
      <c r="E5" s="10">
        <f>SUM(E6:E26)</f>
        <v>30306</v>
      </c>
      <c r="F5" s="11">
        <f aca="true" t="shared" si="0" ref="F5:F27">E5/D5</f>
        <v>0.18589672812925545</v>
      </c>
      <c r="G5" s="11">
        <f aca="true" t="shared" si="1" ref="G5:G28">C5/B5</f>
        <v>0.624877178466153</v>
      </c>
    </row>
    <row r="6" spans="1:7" ht="20.25" customHeight="1">
      <c r="A6" s="21" t="s">
        <v>38</v>
      </c>
      <c r="B6" s="13">
        <v>31380</v>
      </c>
      <c r="C6" s="22">
        <v>18944</v>
      </c>
      <c r="D6" s="23">
        <v>20950</v>
      </c>
      <c r="E6" s="22">
        <f aca="true" t="shared" si="2" ref="E6:E26">C6-D6</f>
        <v>-2006</v>
      </c>
      <c r="F6" s="15">
        <f t="shared" si="0"/>
        <v>-0.09575178997613365</v>
      </c>
      <c r="G6" s="15">
        <f t="shared" si="1"/>
        <v>0.6036966220522626</v>
      </c>
    </row>
    <row r="7" spans="1:7" ht="20.25" customHeight="1">
      <c r="A7" s="21" t="s">
        <v>39</v>
      </c>
      <c r="B7" s="24">
        <v>383</v>
      </c>
      <c r="C7" s="22">
        <v>378</v>
      </c>
      <c r="D7" s="23">
        <v>429</v>
      </c>
      <c r="E7" s="22">
        <f t="shared" si="2"/>
        <v>-51</v>
      </c>
      <c r="F7" s="15">
        <f t="shared" si="0"/>
        <v>-0.11888111888111888</v>
      </c>
      <c r="G7" s="15">
        <f t="shared" si="1"/>
        <v>0.9869451697127938</v>
      </c>
    </row>
    <row r="8" spans="1:7" ht="20.25" customHeight="1">
      <c r="A8" s="21" t="s">
        <v>40</v>
      </c>
      <c r="B8" s="13">
        <v>12524</v>
      </c>
      <c r="C8" s="22">
        <v>6292</v>
      </c>
      <c r="D8" s="23">
        <v>6724</v>
      </c>
      <c r="E8" s="22">
        <f t="shared" si="2"/>
        <v>-432</v>
      </c>
      <c r="F8" s="15">
        <f t="shared" si="0"/>
        <v>-0.06424747174301011</v>
      </c>
      <c r="G8" s="15">
        <f t="shared" si="1"/>
        <v>0.5023954008304056</v>
      </c>
    </row>
    <row r="9" spans="1:7" ht="20.25" customHeight="1">
      <c r="A9" s="25" t="s">
        <v>41</v>
      </c>
      <c r="B9" s="13">
        <v>52748</v>
      </c>
      <c r="C9" s="22">
        <v>29052</v>
      </c>
      <c r="D9" s="23">
        <v>28774</v>
      </c>
      <c r="E9" s="22">
        <f t="shared" si="2"/>
        <v>278</v>
      </c>
      <c r="F9" s="15">
        <f t="shared" si="0"/>
        <v>0.009661499965246402</v>
      </c>
      <c r="G9" s="15">
        <f t="shared" si="1"/>
        <v>0.5507696974292864</v>
      </c>
    </row>
    <row r="10" spans="1:7" ht="20.25" customHeight="1">
      <c r="A10" s="25" t="s">
        <v>42</v>
      </c>
      <c r="B10" s="13">
        <v>962</v>
      </c>
      <c r="C10" s="22">
        <v>524</v>
      </c>
      <c r="D10" s="23">
        <v>338</v>
      </c>
      <c r="E10" s="22">
        <f t="shared" si="2"/>
        <v>186</v>
      </c>
      <c r="F10" s="15">
        <f t="shared" si="0"/>
        <v>0.5502958579881657</v>
      </c>
      <c r="G10" s="15">
        <f t="shared" si="1"/>
        <v>0.5446985446985447</v>
      </c>
    </row>
    <row r="11" spans="1:7" ht="25.5" customHeight="1">
      <c r="A11" s="25" t="s">
        <v>43</v>
      </c>
      <c r="B11" s="13">
        <v>6732</v>
      </c>
      <c r="C11" s="22">
        <v>3791</v>
      </c>
      <c r="D11" s="23">
        <v>3944</v>
      </c>
      <c r="E11" s="22">
        <f t="shared" si="2"/>
        <v>-153</v>
      </c>
      <c r="F11" s="15">
        <f t="shared" si="0"/>
        <v>-0.03879310344827586</v>
      </c>
      <c r="G11" s="15">
        <f t="shared" si="1"/>
        <v>0.5631313131313131</v>
      </c>
    </row>
    <row r="12" spans="1:7" ht="20.25" customHeight="1">
      <c r="A12" s="25" t="s">
        <v>44</v>
      </c>
      <c r="B12" s="13">
        <v>32148</v>
      </c>
      <c r="C12" s="22">
        <v>24020</v>
      </c>
      <c r="D12" s="23">
        <v>18168</v>
      </c>
      <c r="E12" s="22">
        <f t="shared" si="2"/>
        <v>5852</v>
      </c>
      <c r="F12" s="15">
        <f t="shared" si="0"/>
        <v>0.32210479964773225</v>
      </c>
      <c r="G12" s="15">
        <f t="shared" si="1"/>
        <v>0.7471693417942018</v>
      </c>
    </row>
    <row r="13" spans="1:7" ht="20.25" customHeight="1">
      <c r="A13" s="25" t="s">
        <v>45</v>
      </c>
      <c r="B13" s="26">
        <v>27630</v>
      </c>
      <c r="C13" s="22">
        <v>21398</v>
      </c>
      <c r="D13" s="23">
        <v>16074</v>
      </c>
      <c r="E13" s="22">
        <f t="shared" si="2"/>
        <v>5324</v>
      </c>
      <c r="F13" s="15">
        <f t="shared" si="0"/>
        <v>0.3312181162125171</v>
      </c>
      <c r="G13" s="15">
        <f t="shared" si="1"/>
        <v>0.7744480636988781</v>
      </c>
    </row>
    <row r="14" spans="1:7" ht="20.25" customHeight="1">
      <c r="A14" s="25" t="s">
        <v>46</v>
      </c>
      <c r="B14" s="13">
        <v>31876</v>
      </c>
      <c r="C14" s="22">
        <v>16254</v>
      </c>
      <c r="D14" s="23">
        <v>11153</v>
      </c>
      <c r="E14" s="22">
        <f t="shared" si="2"/>
        <v>5101</v>
      </c>
      <c r="F14" s="15">
        <f t="shared" si="0"/>
        <v>0.4573657311934009</v>
      </c>
      <c r="G14" s="15">
        <f t="shared" si="1"/>
        <v>0.5099134144811143</v>
      </c>
    </row>
    <row r="15" spans="1:7" ht="20.25" customHeight="1">
      <c r="A15" s="25" t="s">
        <v>47</v>
      </c>
      <c r="B15" s="13">
        <v>11070</v>
      </c>
      <c r="C15" s="22">
        <v>7017</v>
      </c>
      <c r="D15" s="23">
        <v>6787</v>
      </c>
      <c r="E15" s="22">
        <f t="shared" si="2"/>
        <v>230</v>
      </c>
      <c r="F15" s="15">
        <f t="shared" si="0"/>
        <v>0.03388831589804037</v>
      </c>
      <c r="G15" s="15">
        <f t="shared" si="1"/>
        <v>0.6338753387533875</v>
      </c>
    </row>
    <row r="16" spans="1:7" ht="20.25" customHeight="1">
      <c r="A16" s="25" t="s">
        <v>48</v>
      </c>
      <c r="B16" s="27">
        <v>61167</v>
      </c>
      <c r="C16" s="22">
        <v>47147</v>
      </c>
      <c r="D16" s="23">
        <v>35847</v>
      </c>
      <c r="E16" s="22">
        <f t="shared" si="2"/>
        <v>11300</v>
      </c>
      <c r="F16" s="15">
        <f t="shared" si="0"/>
        <v>0.3152286104834435</v>
      </c>
      <c r="G16" s="15">
        <f t="shared" si="1"/>
        <v>0.7707914398286658</v>
      </c>
    </row>
    <row r="17" spans="1:7" ht="21" customHeight="1">
      <c r="A17" s="28" t="s">
        <v>49</v>
      </c>
      <c r="B17" s="13">
        <v>9583</v>
      </c>
      <c r="C17" s="22">
        <v>6819</v>
      </c>
      <c r="D17" s="23">
        <v>3616</v>
      </c>
      <c r="E17" s="22">
        <f t="shared" si="2"/>
        <v>3203</v>
      </c>
      <c r="F17" s="15">
        <f t="shared" si="0"/>
        <v>0.8857853982300885</v>
      </c>
      <c r="G17" s="15">
        <f t="shared" si="1"/>
        <v>0.7115725764374413</v>
      </c>
    </row>
    <row r="18" spans="1:7" ht="21" customHeight="1">
      <c r="A18" s="21" t="s">
        <v>50</v>
      </c>
      <c r="B18" s="13">
        <v>955</v>
      </c>
      <c r="C18" s="22">
        <v>631</v>
      </c>
      <c r="D18" s="23">
        <v>296</v>
      </c>
      <c r="E18" s="22">
        <f t="shared" si="2"/>
        <v>335</v>
      </c>
      <c r="F18" s="15">
        <f t="shared" si="0"/>
        <v>1.1317567567567568</v>
      </c>
      <c r="G18" s="15">
        <f t="shared" si="1"/>
        <v>0.6607329842931937</v>
      </c>
    </row>
    <row r="19" spans="1:7" ht="21" customHeight="1">
      <c r="A19" s="21" t="s">
        <v>51</v>
      </c>
      <c r="B19" s="13">
        <v>204</v>
      </c>
      <c r="C19" s="22">
        <v>135</v>
      </c>
      <c r="D19" s="23">
        <v>369</v>
      </c>
      <c r="E19" s="22">
        <f t="shared" si="2"/>
        <v>-234</v>
      </c>
      <c r="F19" s="15">
        <f t="shared" si="0"/>
        <v>-0.6341463414634146</v>
      </c>
      <c r="G19" s="15">
        <f t="shared" si="1"/>
        <v>0.6617647058823529</v>
      </c>
    </row>
    <row r="20" spans="1:7" ht="21" customHeight="1">
      <c r="A20" s="21" t="s">
        <v>52</v>
      </c>
      <c r="B20" s="13">
        <v>2232</v>
      </c>
      <c r="C20" s="22">
        <v>1469</v>
      </c>
      <c r="D20" s="23">
        <v>1420</v>
      </c>
      <c r="E20" s="22">
        <f t="shared" si="2"/>
        <v>49</v>
      </c>
      <c r="F20" s="15">
        <f t="shared" si="0"/>
        <v>0.03450704225352113</v>
      </c>
      <c r="G20" s="15">
        <f t="shared" si="1"/>
        <v>0.6581541218637993</v>
      </c>
    </row>
    <row r="21" spans="1:7" ht="21" customHeight="1">
      <c r="A21" s="25" t="s">
        <v>53</v>
      </c>
      <c r="B21" s="13">
        <v>6492</v>
      </c>
      <c r="C21" s="22">
        <v>4453</v>
      </c>
      <c r="D21" s="23">
        <v>3189</v>
      </c>
      <c r="E21" s="22">
        <f t="shared" si="2"/>
        <v>1264</v>
      </c>
      <c r="F21" s="15">
        <f t="shared" si="0"/>
        <v>0.39636249608027596</v>
      </c>
      <c r="G21" s="15">
        <f t="shared" si="1"/>
        <v>0.6859211337030191</v>
      </c>
    </row>
    <row r="22" spans="1:7" ht="21" customHeight="1">
      <c r="A22" s="28" t="s">
        <v>54</v>
      </c>
      <c r="B22" s="13">
        <v>396</v>
      </c>
      <c r="C22" s="22">
        <v>208</v>
      </c>
      <c r="D22" s="23">
        <v>573</v>
      </c>
      <c r="E22" s="22">
        <f t="shared" si="2"/>
        <v>-365</v>
      </c>
      <c r="F22" s="15">
        <f t="shared" si="0"/>
        <v>-0.6369982547993019</v>
      </c>
      <c r="G22" s="15">
        <f t="shared" si="1"/>
        <v>0.5252525252525253</v>
      </c>
    </row>
    <row r="23" spans="1:7" ht="21" customHeight="1">
      <c r="A23" s="28" t="s">
        <v>55</v>
      </c>
      <c r="B23" s="13">
        <v>2786</v>
      </c>
      <c r="C23" s="22">
        <v>1924</v>
      </c>
      <c r="D23" s="23">
        <v>1856</v>
      </c>
      <c r="E23" s="22">
        <f t="shared" si="2"/>
        <v>68</v>
      </c>
      <c r="F23" s="15">
        <f t="shared" si="0"/>
        <v>0.036637931034482756</v>
      </c>
      <c r="G23" s="15">
        <f t="shared" si="1"/>
        <v>0.6905958363244795</v>
      </c>
    </row>
    <row r="24" spans="1:7" ht="21" customHeight="1">
      <c r="A24" s="21" t="s">
        <v>56</v>
      </c>
      <c r="B24" s="13">
        <v>15248</v>
      </c>
      <c r="C24" s="22"/>
      <c r="D24" s="23">
        <v>198</v>
      </c>
      <c r="E24" s="22">
        <f t="shared" si="2"/>
        <v>-198</v>
      </c>
      <c r="F24" s="15">
        <f t="shared" si="0"/>
        <v>-1</v>
      </c>
      <c r="G24" s="15">
        <f t="shared" si="1"/>
        <v>0</v>
      </c>
    </row>
    <row r="25" spans="1:7" ht="21" customHeight="1">
      <c r="A25" s="21" t="s">
        <v>57</v>
      </c>
      <c r="B25" s="13">
        <v>2856</v>
      </c>
      <c r="C25" s="22">
        <v>2856</v>
      </c>
      <c r="D25" s="23">
        <v>2301</v>
      </c>
      <c r="E25" s="22">
        <f t="shared" si="2"/>
        <v>555</v>
      </c>
      <c r="F25" s="15">
        <f t="shared" si="0"/>
        <v>0.24119947848761408</v>
      </c>
      <c r="G25" s="15">
        <f t="shared" si="1"/>
        <v>1</v>
      </c>
    </row>
    <row r="26" spans="1:7" ht="21" customHeight="1">
      <c r="A26" s="21" t="s">
        <v>58</v>
      </c>
      <c r="B26" s="13">
        <v>20</v>
      </c>
      <c r="C26" s="22">
        <v>20</v>
      </c>
      <c r="D26" s="23">
        <v>20</v>
      </c>
      <c r="E26" s="22">
        <f t="shared" si="2"/>
        <v>0</v>
      </c>
      <c r="F26" s="15">
        <f t="shared" si="0"/>
        <v>0</v>
      </c>
      <c r="G26" s="15">
        <f t="shared" si="1"/>
        <v>1</v>
      </c>
    </row>
    <row r="27" spans="1:7" ht="21.75" customHeight="1">
      <c r="A27" s="29" t="s">
        <v>59</v>
      </c>
      <c r="B27" s="30">
        <f>SUM(B9:B16,B21)</f>
        <v>230825</v>
      </c>
      <c r="C27" s="30">
        <f>SUM(C9:C16,C21)</f>
        <v>153656</v>
      </c>
      <c r="D27" s="31">
        <f>SUM(D9:D16,D21)</f>
        <v>124274</v>
      </c>
      <c r="E27" s="32">
        <f>SUM(E9:E16,E21)</f>
        <v>29382</v>
      </c>
      <c r="F27" s="15">
        <f t="shared" si="0"/>
        <v>0.23642918068139757</v>
      </c>
      <c r="G27" s="15">
        <f t="shared" si="1"/>
        <v>0.6656817935665548</v>
      </c>
    </row>
    <row r="28" spans="1:7" ht="21.75" customHeight="1">
      <c r="A28" s="33" t="s">
        <v>60</v>
      </c>
      <c r="B28" s="34">
        <f>B27/B5</f>
        <v>0.7460600144800124</v>
      </c>
      <c r="C28" s="34">
        <f>C27/C5</f>
        <v>0.7947778950199657</v>
      </c>
      <c r="D28" s="35">
        <f>D27/D5</f>
        <v>0.7622955847533522</v>
      </c>
      <c r="E28" s="34"/>
      <c r="F28" s="15"/>
      <c r="G28" s="15">
        <f t="shared" si="1"/>
        <v>1.0653002165970638</v>
      </c>
    </row>
  </sheetData>
  <sheetProtection/>
  <mergeCells count="3">
    <mergeCell ref="A1:G1"/>
    <mergeCell ref="A2:G2"/>
    <mergeCell ref="F3:G3"/>
  </mergeCells>
  <printOptions/>
  <pageMargins left="0.47" right="0.32" top="1" bottom="1" header="0.5111111111111111" footer="0.511111111111111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SheetLayoutView="100" zoomScalePageLayoutView="0" workbookViewId="0" topLeftCell="A1">
      <selection activeCell="J12" sqref="J12"/>
    </sheetView>
  </sheetViews>
  <sheetFormatPr defaultColWidth="8.125" defaultRowHeight="14.25"/>
  <cols>
    <col min="1" max="1" width="21.75390625" style="1" customWidth="1"/>
    <col min="2" max="2" width="8.75390625" style="1" customWidth="1"/>
    <col min="3" max="3" width="11.75390625" style="1" customWidth="1"/>
    <col min="4" max="4" width="11.125" style="1" customWidth="1"/>
    <col min="5" max="5" width="10.125" style="1" customWidth="1"/>
    <col min="6" max="6" width="10.00390625" style="2" customWidth="1"/>
    <col min="7" max="7" width="12.25390625" style="2" customWidth="1"/>
    <col min="8" max="16384" width="8.125" style="1" customWidth="1"/>
  </cols>
  <sheetData>
    <row r="1" spans="1:7" ht="14.25">
      <c r="A1" s="36" t="s">
        <v>61</v>
      </c>
      <c r="B1" s="197"/>
      <c r="C1" s="197"/>
      <c r="D1" s="38"/>
      <c r="E1" s="37"/>
      <c r="F1" s="39"/>
      <c r="G1" s="39"/>
    </row>
    <row r="2" spans="1:7" ht="20.25">
      <c r="A2" s="198" t="s">
        <v>62</v>
      </c>
      <c r="B2" s="198"/>
      <c r="C2" s="198"/>
      <c r="D2" s="198"/>
      <c r="E2" s="198"/>
      <c r="F2" s="198"/>
      <c r="G2" s="198"/>
    </row>
    <row r="3" spans="1:7" ht="13.5">
      <c r="A3" s="40"/>
      <c r="B3" s="40"/>
      <c r="C3" s="41"/>
      <c r="D3" s="41"/>
      <c r="E3" s="40"/>
      <c r="F3" s="42"/>
      <c r="G3" s="43" t="s">
        <v>63</v>
      </c>
    </row>
    <row r="4" spans="1:7" ht="28.5">
      <c r="A4" s="18" t="s">
        <v>64</v>
      </c>
      <c r="B4" s="18" t="s">
        <v>4</v>
      </c>
      <c r="C4" s="56" t="s">
        <v>5</v>
      </c>
      <c r="D4" s="56" t="s">
        <v>6</v>
      </c>
      <c r="E4" s="18" t="s">
        <v>7</v>
      </c>
      <c r="F4" s="44" t="s">
        <v>8</v>
      </c>
      <c r="G4" s="44" t="s">
        <v>9</v>
      </c>
    </row>
    <row r="5" spans="1:7" ht="30" customHeight="1">
      <c r="A5" s="45" t="s">
        <v>65</v>
      </c>
      <c r="B5" s="46">
        <f>SUM(B8:B12)</f>
        <v>33912</v>
      </c>
      <c r="C5" s="47">
        <f>SUM(C6:C12)</f>
        <v>6628</v>
      </c>
      <c r="D5" s="47">
        <f>SUM(D6:D12)</f>
        <v>6829</v>
      </c>
      <c r="E5" s="47">
        <f>SUM(E6:E12)</f>
        <v>-201</v>
      </c>
      <c r="F5" s="48">
        <f aca="true" t="shared" si="0" ref="F5:F12">E5/D5</f>
        <v>-0.02943329916532435</v>
      </c>
      <c r="G5" s="49">
        <f aca="true" t="shared" si="1" ref="G5:G12">C5/B5</f>
        <v>0.195447039396084</v>
      </c>
    </row>
    <row r="6" spans="1:7" ht="21.75" customHeight="1">
      <c r="A6" s="50" t="s">
        <v>66</v>
      </c>
      <c r="B6" s="51"/>
      <c r="C6" s="51">
        <v>112</v>
      </c>
      <c r="D6" s="51"/>
      <c r="E6" s="52">
        <f aca="true" t="shared" si="2" ref="E6:E12">C6-D6</f>
        <v>112</v>
      </c>
      <c r="F6" s="49"/>
      <c r="G6" s="49"/>
    </row>
    <row r="7" spans="1:7" ht="21.75" customHeight="1">
      <c r="A7" s="50" t="s">
        <v>67</v>
      </c>
      <c r="B7" s="51"/>
      <c r="C7" s="51">
        <v>13</v>
      </c>
      <c r="D7" s="51"/>
      <c r="E7" s="52">
        <f t="shared" si="2"/>
        <v>13</v>
      </c>
      <c r="F7" s="49"/>
      <c r="G7" s="49"/>
    </row>
    <row r="8" spans="1:7" ht="27" customHeight="1">
      <c r="A8" s="50" t="s">
        <v>68</v>
      </c>
      <c r="B8" s="51">
        <v>30000</v>
      </c>
      <c r="C8" s="52">
        <v>4815</v>
      </c>
      <c r="D8" s="53">
        <v>4540</v>
      </c>
      <c r="E8" s="52">
        <f t="shared" si="2"/>
        <v>275</v>
      </c>
      <c r="F8" s="49">
        <f t="shared" si="0"/>
        <v>0.0605726872246696</v>
      </c>
      <c r="G8" s="49">
        <f t="shared" si="1"/>
        <v>0.1605</v>
      </c>
    </row>
    <row r="9" spans="1:7" ht="21.75" customHeight="1">
      <c r="A9" s="50" t="s">
        <v>69</v>
      </c>
      <c r="B9" s="51">
        <v>70</v>
      </c>
      <c r="C9" s="52">
        <v>77</v>
      </c>
      <c r="D9" s="52">
        <v>69</v>
      </c>
      <c r="E9" s="52">
        <f t="shared" si="2"/>
        <v>8</v>
      </c>
      <c r="F9" s="49">
        <f t="shared" si="0"/>
        <v>0.11594202898550725</v>
      </c>
      <c r="G9" s="49">
        <f t="shared" si="1"/>
        <v>1.1</v>
      </c>
    </row>
    <row r="10" spans="1:7" ht="27" customHeight="1">
      <c r="A10" s="50" t="s">
        <v>70</v>
      </c>
      <c r="B10" s="51">
        <v>3500</v>
      </c>
      <c r="C10" s="52">
        <v>1458</v>
      </c>
      <c r="D10" s="52">
        <v>1991</v>
      </c>
      <c r="E10" s="52">
        <f t="shared" si="2"/>
        <v>-533</v>
      </c>
      <c r="F10" s="49">
        <f t="shared" si="0"/>
        <v>-0.26770467101958817</v>
      </c>
      <c r="G10" s="49">
        <f t="shared" si="1"/>
        <v>0.4165714285714286</v>
      </c>
    </row>
    <row r="11" spans="1:7" ht="21.75" customHeight="1">
      <c r="A11" s="50" t="s">
        <v>71</v>
      </c>
      <c r="B11" s="54">
        <v>340</v>
      </c>
      <c r="C11" s="52">
        <v>150</v>
      </c>
      <c r="D11" s="52">
        <v>226</v>
      </c>
      <c r="E11" s="52">
        <f t="shared" si="2"/>
        <v>-76</v>
      </c>
      <c r="F11" s="49">
        <f t="shared" si="0"/>
        <v>-0.336283185840708</v>
      </c>
      <c r="G11" s="49">
        <f t="shared" si="1"/>
        <v>0.4411764705882353</v>
      </c>
    </row>
    <row r="12" spans="1:7" ht="37.5" customHeight="1">
      <c r="A12" s="50" t="s">
        <v>72</v>
      </c>
      <c r="B12" s="51">
        <v>2</v>
      </c>
      <c r="C12" s="52">
        <v>3</v>
      </c>
      <c r="D12" s="52">
        <v>3</v>
      </c>
      <c r="E12" s="52">
        <f t="shared" si="2"/>
        <v>0</v>
      </c>
      <c r="F12" s="49">
        <f t="shared" si="0"/>
        <v>0</v>
      </c>
      <c r="G12" s="49">
        <f t="shared" si="1"/>
        <v>1.5</v>
      </c>
    </row>
    <row r="13" spans="1:7" ht="13.5">
      <c r="A13" s="199"/>
      <c r="B13" s="200"/>
      <c r="C13" s="200"/>
      <c r="D13" s="200"/>
      <c r="E13" s="200"/>
      <c r="F13" s="200"/>
      <c r="G13" s="201"/>
    </row>
    <row r="14" spans="1:7" ht="27" customHeight="1">
      <c r="A14" s="45" t="s">
        <v>73</v>
      </c>
      <c r="B14" s="46">
        <f>SUM(B15,B16,B17,B21,B24)</f>
        <v>35824</v>
      </c>
      <c r="C14" s="46">
        <f>SUM(C15,C16,C17,C21,C24,C25)</f>
        <v>27666</v>
      </c>
      <c r="D14" s="46">
        <f>SUM(D15,D16,D17,D21,D24,D25)</f>
        <v>11503</v>
      </c>
      <c r="E14" s="46">
        <f aca="true" t="shared" si="3" ref="E14:E25">C14-D14</f>
        <v>16163</v>
      </c>
      <c r="F14" s="48">
        <f aca="true" t="shared" si="4" ref="F14:F24">E14/D14</f>
        <v>1.4051117099886985</v>
      </c>
      <c r="G14" s="48">
        <f aca="true" t="shared" si="5" ref="G14:G24">C14/B14</f>
        <v>0.7722755694506476</v>
      </c>
    </row>
    <row r="15" spans="1:7" ht="22.5" customHeight="1">
      <c r="A15" s="50" t="s">
        <v>74</v>
      </c>
      <c r="B15" s="51"/>
      <c r="C15" s="52"/>
      <c r="D15" s="52">
        <v>17</v>
      </c>
      <c r="E15" s="52">
        <f t="shared" si="3"/>
        <v>-17</v>
      </c>
      <c r="F15" s="49">
        <f t="shared" si="4"/>
        <v>-1</v>
      </c>
      <c r="G15" s="49"/>
    </row>
    <row r="16" spans="1:7" ht="22.5" customHeight="1">
      <c r="A16" s="50" t="s">
        <v>75</v>
      </c>
      <c r="B16" s="54">
        <v>126</v>
      </c>
      <c r="C16" s="52">
        <v>59</v>
      </c>
      <c r="D16" s="52">
        <v>59</v>
      </c>
      <c r="E16" s="52">
        <f t="shared" si="3"/>
        <v>0</v>
      </c>
      <c r="F16" s="49">
        <f t="shared" si="4"/>
        <v>0</v>
      </c>
      <c r="G16" s="49">
        <f t="shared" si="5"/>
        <v>0.46825396825396826</v>
      </c>
    </row>
    <row r="17" spans="1:7" ht="22.5" customHeight="1">
      <c r="A17" s="50" t="s">
        <v>76</v>
      </c>
      <c r="B17" s="51">
        <v>24219</v>
      </c>
      <c r="C17" s="52">
        <v>16242</v>
      </c>
      <c r="D17" s="52">
        <v>8849</v>
      </c>
      <c r="E17" s="52">
        <f t="shared" si="3"/>
        <v>7393</v>
      </c>
      <c r="F17" s="49">
        <f t="shared" si="4"/>
        <v>0.8354616340829473</v>
      </c>
      <c r="G17" s="49">
        <f t="shared" si="5"/>
        <v>0.6706304967174532</v>
      </c>
    </row>
    <row r="18" spans="1:7" ht="30.75" customHeight="1">
      <c r="A18" s="50" t="s">
        <v>77</v>
      </c>
      <c r="B18" s="51">
        <v>20821</v>
      </c>
      <c r="C18" s="52">
        <v>13797</v>
      </c>
      <c r="D18" s="52">
        <v>6289</v>
      </c>
      <c r="E18" s="52">
        <f t="shared" si="3"/>
        <v>7508</v>
      </c>
      <c r="F18" s="49">
        <f t="shared" si="4"/>
        <v>1.193830497694387</v>
      </c>
      <c r="G18" s="49">
        <f t="shared" si="5"/>
        <v>0.6626482877863695</v>
      </c>
    </row>
    <row r="19" spans="1:7" ht="30" customHeight="1">
      <c r="A19" s="50" t="s">
        <v>78</v>
      </c>
      <c r="B19" s="51">
        <v>3098</v>
      </c>
      <c r="C19" s="52">
        <v>2229</v>
      </c>
      <c r="D19" s="52">
        <v>2424</v>
      </c>
      <c r="E19" s="52">
        <f t="shared" si="3"/>
        <v>-195</v>
      </c>
      <c r="F19" s="49">
        <f t="shared" si="4"/>
        <v>-0.08044554455445545</v>
      </c>
      <c r="G19" s="49">
        <f t="shared" si="5"/>
        <v>0.7194964493221433</v>
      </c>
    </row>
    <row r="20" spans="1:7" ht="30" customHeight="1">
      <c r="A20" s="50" t="s">
        <v>79</v>
      </c>
      <c r="B20" s="54">
        <v>300</v>
      </c>
      <c r="C20" s="52">
        <v>216</v>
      </c>
      <c r="D20" s="52">
        <v>136</v>
      </c>
      <c r="E20" s="52">
        <f t="shared" si="3"/>
        <v>80</v>
      </c>
      <c r="F20" s="49">
        <f t="shared" si="4"/>
        <v>0.5882352941176471</v>
      </c>
      <c r="G20" s="49">
        <f t="shared" si="5"/>
        <v>0.72</v>
      </c>
    </row>
    <row r="21" spans="1:7" ht="22.5" customHeight="1">
      <c r="A21" s="50" t="s">
        <v>80</v>
      </c>
      <c r="B21" s="51">
        <v>8871</v>
      </c>
      <c r="C21" s="52">
        <v>8757</v>
      </c>
      <c r="D21" s="52">
        <v>363</v>
      </c>
      <c r="E21" s="52">
        <f t="shared" si="3"/>
        <v>8394</v>
      </c>
      <c r="F21" s="49">
        <f t="shared" si="4"/>
        <v>23.123966942148762</v>
      </c>
      <c r="G21" s="49">
        <f t="shared" si="5"/>
        <v>0.9871491376394995</v>
      </c>
    </row>
    <row r="22" spans="1:7" ht="40.5" customHeight="1">
      <c r="A22" s="50" t="s">
        <v>81</v>
      </c>
      <c r="B22" s="51">
        <v>8685</v>
      </c>
      <c r="C22" s="52">
        <v>8685</v>
      </c>
      <c r="D22" s="52">
        <v>316</v>
      </c>
      <c r="E22" s="52">
        <f t="shared" si="3"/>
        <v>8369</v>
      </c>
      <c r="F22" s="49">
        <f t="shared" si="4"/>
        <v>26.484177215189874</v>
      </c>
      <c r="G22" s="49">
        <f t="shared" si="5"/>
        <v>1</v>
      </c>
    </row>
    <row r="23" spans="1:7" ht="22.5" customHeight="1">
      <c r="A23" s="50" t="s">
        <v>82</v>
      </c>
      <c r="B23" s="51">
        <v>186</v>
      </c>
      <c r="C23" s="52">
        <v>72</v>
      </c>
      <c r="D23" s="52">
        <v>47</v>
      </c>
      <c r="E23" s="52">
        <f t="shared" si="3"/>
        <v>25</v>
      </c>
      <c r="F23" s="49">
        <f t="shared" si="4"/>
        <v>0.5319148936170213</v>
      </c>
      <c r="G23" s="49">
        <f t="shared" si="5"/>
        <v>0.3870967741935484</v>
      </c>
    </row>
    <row r="24" spans="1:7" ht="22.5" customHeight="1">
      <c r="A24" s="50" t="s">
        <v>83</v>
      </c>
      <c r="B24" s="51">
        <v>2608</v>
      </c>
      <c r="C24" s="52">
        <v>2608</v>
      </c>
      <c r="D24" s="52">
        <v>2215</v>
      </c>
      <c r="E24" s="52">
        <f t="shared" si="3"/>
        <v>393</v>
      </c>
      <c r="F24" s="49">
        <f t="shared" si="4"/>
        <v>0.17742663656884877</v>
      </c>
      <c r="G24" s="49">
        <f t="shared" si="5"/>
        <v>1</v>
      </c>
    </row>
    <row r="25" spans="1:7" ht="22.5" customHeight="1">
      <c r="A25" s="50" t="s">
        <v>84</v>
      </c>
      <c r="B25" s="51"/>
      <c r="C25" s="52"/>
      <c r="D25" s="52"/>
      <c r="E25" s="52">
        <f t="shared" si="3"/>
        <v>0</v>
      </c>
      <c r="F25" s="49"/>
      <c r="G25" s="49"/>
    </row>
    <row r="26" spans="1:7" ht="22.5" customHeight="1">
      <c r="A26" s="3"/>
      <c r="B26" s="3"/>
      <c r="C26" s="55"/>
      <c r="D26" s="55"/>
      <c r="E26" s="3"/>
      <c r="F26" s="42"/>
      <c r="G26" s="42"/>
    </row>
    <row r="27" spans="1:7" ht="13.5">
      <c r="A27" s="3"/>
      <c r="B27" s="3"/>
      <c r="C27" s="55"/>
      <c r="D27" s="55"/>
      <c r="E27" s="3"/>
      <c r="F27" s="42"/>
      <c r="G27" s="42"/>
    </row>
    <row r="28" spans="1:7" ht="13.5">
      <c r="A28" s="3"/>
      <c r="B28" s="3"/>
      <c r="C28" s="55"/>
      <c r="D28" s="55"/>
      <c r="E28" s="3"/>
      <c r="F28" s="42"/>
      <c r="G28" s="42"/>
    </row>
    <row r="29" spans="1:7" ht="13.5">
      <c r="A29" s="3"/>
      <c r="B29" s="3"/>
      <c r="C29" s="55"/>
      <c r="D29" s="55"/>
      <c r="E29" s="3"/>
      <c r="F29" s="42"/>
      <c r="G29" s="42"/>
    </row>
    <row r="30" spans="1:7" ht="13.5">
      <c r="A30" s="3"/>
      <c r="B30" s="3"/>
      <c r="C30" s="55"/>
      <c r="D30" s="55"/>
      <c r="E30" s="3"/>
      <c r="F30" s="42"/>
      <c r="G30" s="42"/>
    </row>
    <row r="31" spans="1:7" ht="13.5">
      <c r="A31" s="3"/>
      <c r="B31" s="3"/>
      <c r="C31" s="55"/>
      <c r="D31" s="55"/>
      <c r="E31" s="3"/>
      <c r="F31" s="42"/>
      <c r="G31" s="42"/>
    </row>
    <row r="32" spans="1:7" ht="13.5">
      <c r="A32" s="3"/>
      <c r="B32" s="3"/>
      <c r="C32" s="55"/>
      <c r="D32" s="55"/>
      <c r="E32" s="3"/>
      <c r="F32" s="42"/>
      <c r="G32" s="42"/>
    </row>
    <row r="33" spans="1:7" ht="13.5">
      <c r="A33" s="3"/>
      <c r="B33" s="3"/>
      <c r="C33" s="55"/>
      <c r="D33" s="55"/>
      <c r="E33" s="3"/>
      <c r="F33" s="42"/>
      <c r="G33" s="42"/>
    </row>
    <row r="34" spans="1:7" ht="13.5">
      <c r="A34" s="3"/>
      <c r="B34" s="3"/>
      <c r="C34" s="55"/>
      <c r="D34" s="55"/>
      <c r="E34" s="3"/>
      <c r="F34" s="42"/>
      <c r="G34" s="42"/>
    </row>
    <row r="35" spans="1:7" ht="13.5">
      <c r="A35" s="3"/>
      <c r="B35" s="3"/>
      <c r="C35" s="55"/>
      <c r="D35" s="55"/>
      <c r="E35" s="3"/>
      <c r="F35" s="42"/>
      <c r="G35" s="42"/>
    </row>
    <row r="36" spans="1:7" ht="13.5">
      <c r="A36" s="3"/>
      <c r="B36" s="3"/>
      <c r="C36" s="55"/>
      <c r="D36" s="55"/>
      <c r="E36" s="3"/>
      <c r="F36" s="42"/>
      <c r="G36" s="42"/>
    </row>
  </sheetData>
  <sheetProtection/>
  <mergeCells count="3">
    <mergeCell ref="B1:C1"/>
    <mergeCell ref="A2:G2"/>
    <mergeCell ref="A13:G13"/>
  </mergeCells>
  <printOptions/>
  <pageMargins left="0.75" right="0.17" top="1" bottom="1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2022-08-08T07:47:37Z</cp:lastPrinted>
  <dcterms:created xsi:type="dcterms:W3CDTF">2012-06-06T01:30:27Z</dcterms:created>
  <dcterms:modified xsi:type="dcterms:W3CDTF">2022-08-25T03:18:20Z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