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definedNames>
    <definedName name="_xlnm.Print_Titles" localSheetId="0">Sheet1!$1:$5</definedName>
    <definedName name="_xlnm.Print_Area" localSheetId="0">Sheet1!$A$1:$J$94</definedName>
  </definedNames>
  <calcPr calcId="144525" concurrentCalc="0"/>
</workbook>
</file>

<file path=xl/sharedStrings.xml><?xml version="1.0" encoding="utf-8"?>
<sst xmlns="http://schemas.openxmlformats.org/spreadsheetml/2006/main" count="218" uniqueCount="188">
  <si>
    <t>附件2：</t>
  </si>
  <si>
    <t>保亭黎族苗族自治县2022年中央和省级财政衔接推进乡村振兴补助资金项目表</t>
  </si>
  <si>
    <t>单位：万元</t>
  </si>
  <si>
    <t>序号</t>
  </si>
  <si>
    <t>项目类别</t>
  </si>
  <si>
    <t>实施单位</t>
  </si>
  <si>
    <t>项目名称</t>
  </si>
  <si>
    <t>建设规模</t>
  </si>
  <si>
    <t>计划资金规模</t>
  </si>
  <si>
    <t>本次资金分配金额</t>
  </si>
  <si>
    <t>其中</t>
  </si>
  <si>
    <t>备注</t>
  </si>
  <si>
    <t>中央</t>
  </si>
  <si>
    <t>省级</t>
  </si>
  <si>
    <t>保城镇</t>
  </si>
  <si>
    <t>宝亭大道热带水果建设项目</t>
  </si>
  <si>
    <t>种植热带水果340亩，春天、石硐、毛介等3个村委会村集体经济预计年收益15万元。</t>
  </si>
  <si>
    <t>怡森矿泉水2期项目</t>
  </si>
  <si>
    <t>建设矿泉水场48.3亩，辖区内8个村委会预计年收益46.5万元。</t>
  </si>
  <si>
    <t>2022年村级光伏发电项目</t>
  </si>
  <si>
    <t>建设辖区内8个村委会篮球场光伏6000平方米，预计年收益30万元。</t>
  </si>
  <si>
    <t>2022年保城镇种养殖业奖励补贴项目</t>
  </si>
  <si>
    <t>对相对稳定脱贫户、监测帮扶对象具有产业发展能力，发展种养业或农产品加工业，家庭经营性纯收入达到一定标准的，给予每户奖励1000元用于发展生产。</t>
  </si>
  <si>
    <t>产业发展</t>
  </si>
  <si>
    <t>新政镇</t>
  </si>
  <si>
    <t>蛋鸡项目扩建</t>
  </si>
  <si>
    <t>混凝土结构（1500平方米）的鸡舍地基；
自动化产蛋鸡笼设备：可存栏4万羽，带动10个村委会村集体经济发展。</t>
  </si>
  <si>
    <t>相对稳定脱贫户、监测对象种养奖补</t>
  </si>
  <si>
    <t>计划为500户相对稳定脱贫户、监测对象发展种养业，对家庭经营性纯收入达到一定标准的，给予每户奖励1000元用于发展生产。</t>
  </si>
  <si>
    <t>石让村委会肉鸽养殖场建设</t>
  </si>
  <si>
    <t>场地硬化1300平方米，钢架结构厂房2500㎡，采购5000对种鸽及相关养殖配套设备，计划带动10个村委会村集体经济发展。</t>
  </si>
  <si>
    <t>特色优势产业资金奖补项目</t>
  </si>
  <si>
    <t>给予带动发展特色优势产业的企业予以奖补，带动约600户相对稳定脱贫户（含监测户）发展特色优势产业，促进增产增收。</t>
  </si>
  <si>
    <t>加茂镇</t>
  </si>
  <si>
    <t>2022年加茂镇种养殖业奖励补贴项目</t>
  </si>
  <si>
    <t>加茂镇光伏电站项目</t>
  </si>
  <si>
    <t>在半弓、石建、加答、界水、加茂、共村六个村委会建设光伏约9000平米，壮大村集体经济。</t>
  </si>
  <si>
    <t>六弓乡</t>
  </si>
  <si>
    <t>2022年六弓乡种养补贴项目</t>
  </si>
  <si>
    <t>对监测户、相对稳定脱贫户种养收入达到一定标准的，给予每户奖励1000元用于发展生产。</t>
  </si>
  <si>
    <t>六弓乡大妹村委会大妹村集体种养殖合作社扩建</t>
  </si>
  <si>
    <t>购买500只鹅苗，3吨鹅饲料；购买10万尾鱼苗，20吨鱼饲料，用于合作社发展养殖产业，修建鹅舍约120㎡，扩建鱼塘及维修扩建坝头约120m，带动大妹村集体经济发展。</t>
  </si>
  <si>
    <t>六弓乡田圮村委会扩大养殖专业合作社芽苗菜种植和蚯蚓养殖</t>
  </si>
  <si>
    <t>购买约10吨芽苗菜种子和蚯蚓幼种，集体经济道路硬化约500m，大棚扩建约100㎡、购买运输车辆1辆，带动田坯村集体经济发展。</t>
  </si>
  <si>
    <t>六弓鹅养殖项目</t>
  </si>
  <si>
    <t>采购约40000只鹅苗，发展六弓鹅产业，带动养鹅苗合作社和村集体经济发展。</t>
  </si>
  <si>
    <t>六弓鹅品鉴店建设</t>
  </si>
  <si>
    <t>计划在保亭县城及六弓乡各租赁1个约500㎡的店铺，修缮及装修店铺面积约1000㎡，512户脱贫户2233人受益。</t>
  </si>
  <si>
    <t>毛感乡</t>
  </si>
  <si>
    <t>铁皮石斛产业发展及配套基础设施建设</t>
  </si>
  <si>
    <t>铁皮石斛项目合作：铁皮石斛种植20亩及配套基础设施建设，带动全乡脱贫户483户2000人提高收入。</t>
  </si>
  <si>
    <t>毛感乡罗氏虾养殖</t>
  </si>
  <si>
    <t>毛感乡罗氏虾项目合作：罗氏虾养殖20亩及配套基础设施建设，带动毛位村委会发展村集体经济。</t>
  </si>
  <si>
    <t>奇楠沉香产业发展及配套基础设施建设</t>
  </si>
  <si>
    <t>村集体经奇楠沉香种植50亩及配套基础设施建设，带动南春村委会发展村集体经济。</t>
  </si>
  <si>
    <t>食用菌种植项目及配套基础设施建设</t>
  </si>
  <si>
    <t>食用菌种植项目合作：食用菌种植30亩，带动南好村委会发展村集体经济。</t>
  </si>
  <si>
    <t>2022年毛感乡种养奖励补贴项目</t>
  </si>
  <si>
    <t>对相对稳定脱贫户及监测对象发展生产过程中，经营性收入达到一定标准的，给予每户奖励1000元用于发展生产。鼓励农户自主发展生产，增加生产收入。</t>
  </si>
  <si>
    <t>毛感村委会食用菌种植项目</t>
  </si>
  <si>
    <t>毛感村委会食用菌种植项目合作：食用菌室內种植20亩以及基础设施配套，带动毛感村委会发展村集体经济。</t>
  </si>
  <si>
    <t>蛋鸡养殖产业</t>
  </si>
  <si>
    <t>蛋鸡养殖产业项目合作：室内养殖，带动毛感村委会村集体经济发展</t>
  </si>
  <si>
    <t>南林乡</t>
  </si>
  <si>
    <t>2022年南林乡种养奖励补贴项目</t>
  </si>
  <si>
    <t>对相对稳定脱贫户及监测对象发展生产过程中，经营性收入达到一定标准的，给予每户奖励1000元用于发展生产，鼓励农户自主发展生产，增加生产收入。</t>
  </si>
  <si>
    <t>肉猪养殖项目（续建）</t>
  </si>
  <si>
    <t>续建原肉猪养殖项目，在原0.61亩基础上扩建养殖规模，壮大罗葵村集体经济。</t>
  </si>
  <si>
    <t>魔芋种植项目</t>
  </si>
  <si>
    <t>将资金入股公司，由公司发动有意愿种植的农户发展种植项目，由公司统一发放种苗并技术指导及回收。每年按照投入资金的6%分红。</t>
  </si>
  <si>
    <t>南药种植项目</t>
  </si>
  <si>
    <t>将资金入股公司，由公司种植奇楠沉香和假蒟（山捞叶）本土南药100亩。每年按照投入资金的6%分红。</t>
  </si>
  <si>
    <t>南林乡农副产品集散点项目</t>
  </si>
  <si>
    <t>新建农副产品集散点，解决当地瓜果蔬菜销售难，扭转当地收购商“小、散，乱”局面，促成农民增收、农业产业增产、壮大村集体经济等共赢，拓宽巩固拓展脱贫攻坚成果同乡村振兴有效衔接举措。</t>
  </si>
  <si>
    <t>响水镇</t>
  </si>
  <si>
    <t>黄秋葵种植项目</t>
  </si>
  <si>
    <t>在响水、大本、什龙、什月、什邱、合口等6个村委会种植黄秋葵5556亩，给予带动发展特色优势产业的企业予以奖补，带动发展黄秋葵产业，促进增产增收。</t>
  </si>
  <si>
    <t>辖内8个村委会与公司合作发展魔芋项目，由公司统一发放种苗并技术指导及回收，每年按照投入资金的6%分红。</t>
  </si>
  <si>
    <t>种养补贴项目</t>
  </si>
  <si>
    <t>相对稳定脱贫户（含监测户）发展种养业或农产品加工业，家庭经营纯收入当年达到一定标准的，给予每户奖励1000元用于发展生产。</t>
  </si>
  <si>
    <t>三道镇</t>
  </si>
  <si>
    <t>享水谷共享农庄</t>
  </si>
  <si>
    <t>通过“公司+村集体”的模式，带动4个村委会，每年按照投入资金的6%享受项目分红</t>
  </si>
  <si>
    <t>槟榔谷遇见黎峒项目</t>
  </si>
  <si>
    <t>通过“企业+村集体”的模式，带动4个村委会，每年按照投入资金的6%享受项目分红。</t>
  </si>
  <si>
    <t>呀诺达观光索道项目</t>
  </si>
  <si>
    <t>三道镇种养业奖励补贴项目</t>
  </si>
  <si>
    <t>为激励相对稳定脱贫户（含监测帮扶对象）达到一定标准的的脱贫户及监测户，给予每户奖励1000元用于发展生产。</t>
  </si>
  <si>
    <t>什玲镇</t>
  </si>
  <si>
    <t>2022年什玲镇种养业奖励补贴项目</t>
  </si>
  <si>
    <t>对相对稳定脱贫户及监测对象具有产业发展能力，发展种养业或农产品加工业，家庭经营性纯收入当年当年达到一定标准的，给予每户奖励1000元用于发展生产。</t>
  </si>
  <si>
    <t>食用菌培育基地扩大项目</t>
  </si>
  <si>
    <t>扩建120亩培育基地及配套设施，壮大村集体经济。</t>
  </si>
  <si>
    <t>沉香种苗培育基地项目</t>
  </si>
  <si>
    <t>建设200亩沉香种苗研发基地，壮大村集体经济。</t>
  </si>
  <si>
    <t>小计</t>
  </si>
  <si>
    <t>示范村项目</t>
  </si>
  <si>
    <t>毛天村委会沉香种植项目</t>
  </si>
  <si>
    <t>计划发展100亩沉香种植，提高村集体经济收入，每年预计增长18万元。</t>
  </si>
  <si>
    <t>每个示范村投入1000万元，其中300万元用于示范村发展产业(含村集体经济)，700万元用于补齐必要的基础设施。（本次安排第一批资金）</t>
  </si>
  <si>
    <t>毛天村委会建设项目</t>
  </si>
  <si>
    <t>进行村委会美丽乡村整体建设，包括人居环境整治、设计规划、设施改造等,改善村庄环境，完善基础设施建设，受益195户862人。</t>
  </si>
  <si>
    <t>草别村人居环境整治项目</t>
  </si>
  <si>
    <t>在草别村全村开展村路、挡土墙、污水处理等改造新建项目,改善人居环境，创建美丽乡村，为草别村村民生产生活提供便利。</t>
  </si>
  <si>
    <t>什水村村口至什细田洋生产路项目</t>
  </si>
  <si>
    <t>新建生产路1238米</t>
  </si>
  <si>
    <t>什故村什验田至什代生产路项目</t>
  </si>
  <si>
    <t>新建生产路1270米</t>
  </si>
  <si>
    <t>基础设施</t>
  </si>
  <si>
    <t>龙则村水利灌溉</t>
  </si>
  <si>
    <t>修建水利渠道修建1200米</t>
  </si>
  <si>
    <t>什道村水田挡土墙</t>
  </si>
  <si>
    <t>修建什道村水田水毁处挡土墙60米</t>
  </si>
  <si>
    <t>道旦村水利渠道修复和挡土墙建设过程</t>
  </si>
  <si>
    <t>道旦村什国水利沟修复及修建挡土墙100米</t>
  </si>
  <si>
    <t>什那村委会什术上村什办田洋生产路</t>
  </si>
  <si>
    <t>路线全长380米，A段302米，B段78米</t>
  </si>
  <si>
    <t>什那村委会什术下村什反军田洋生产路</t>
  </si>
  <si>
    <t>路线全长941米，A段692米，B段249米</t>
  </si>
  <si>
    <t>什奋村委会万通村什奋田洋生产路</t>
  </si>
  <si>
    <t>路线全长801米，A段290米，B段511米</t>
  </si>
  <si>
    <t>报导村委会什示巴二村什太浪路</t>
  </si>
  <si>
    <t>路线全长500米</t>
  </si>
  <si>
    <t>加茂镇加茂村委会毛林一村小组祖芒果祖代田农经路</t>
  </si>
  <si>
    <t>祖芒果祖代田农经路共500米</t>
  </si>
  <si>
    <t>加茂镇共村村委会番由二、番由一村祖南生产路</t>
  </si>
  <si>
    <t>建设生产路1000米，宽3米，厚0.2米</t>
  </si>
  <si>
    <t>加茂镇半弓村委会半弓大旺下泥毫田洋生产路</t>
  </si>
  <si>
    <t>建设生产路长约800米</t>
  </si>
  <si>
    <t>加茂加答村委会金不弄村什南坑生产路</t>
  </si>
  <si>
    <t>什南坑生产路300米</t>
  </si>
  <si>
    <t>2021年加茂镇共村村委会番由一村生产路等9宗基础设施项目尾款</t>
  </si>
  <si>
    <t>六弓乡奋发村委会奋发村入户硬化路</t>
  </si>
  <si>
    <t>入户硬化路约500米，2.5米。</t>
  </si>
  <si>
    <t>六弓乡大妹村委会祖红到祖关生产路</t>
  </si>
  <si>
    <t>建设硬化路长约2800米。</t>
  </si>
  <si>
    <t>毛感乡南好村委会南好村小组什奋田洋机耕路硬化及路边水利沟修复</t>
  </si>
  <si>
    <t>路面硬化宽3米，总长167米：
挡土墙平均高4米长15米；挡土墙平均高1.2米长15米；挡土墙平均高1.5米长22米等建设内容。</t>
  </si>
  <si>
    <t>毛感乡毛位村委会什茂村至毛感新荣村机耕路硬化</t>
  </si>
  <si>
    <t>挡土墙平均高3米长65米；挡土墙平均高2.5米长70米；挡土墙平均高2米长43米；挡土墙平均高1米长10米；路面硬化宽3米，总长228米等建设内容。</t>
  </si>
  <si>
    <t>毛感乡毛感村村委会毛感村小组什市生产路硬化</t>
  </si>
  <si>
    <t>路面硬化宽3米，总长234米挡土墙平均高2.5米长22米；挡土墙平均高2米长89米等建设内容。</t>
  </si>
  <si>
    <t>庆号村橡胶林至红星村过滤自来水池生产路硬化工程</t>
  </si>
  <si>
    <t>新建胶林到红星过滤自来水池生产路1000米。</t>
  </si>
  <si>
    <t>新村道路至村果地生产路硬化工程</t>
  </si>
  <si>
    <t>新建生产路1200米。</t>
  </si>
  <si>
    <t>什叭村什念田洋至什叭水库生产路项目</t>
  </si>
  <si>
    <t>新建生产路500米。</t>
  </si>
  <si>
    <t>2021年南林乡什故村至什水村生产路等10宗基础设施项目尾款</t>
  </si>
  <si>
    <t>2021年南林乡基础设施缺口资金总计255092.43元。其中：10条基础设施检测费用36024.64元；10条基础设施结算审核费用42002.91元；3条基础设施建安费177064.88元（分别是南林乡罗葵村委会什叭村至什念生产路硬化39681.19元、南林乡罗葵村委会庆帮村什做田至什坑田生产路硬化85086.12元、南林乡什故村至什水村生产路52297.57元）。</t>
  </si>
  <si>
    <t>响水镇大本村委会什冲老村至公墓生产路硬化工程</t>
  </si>
  <si>
    <t>建设生产路1982米</t>
  </si>
  <si>
    <t>三道镇甘什村委会什密村生产路硬化工程</t>
  </si>
  <si>
    <t>原学校路旁至谭政才山坡500米硬化路</t>
  </si>
  <si>
    <t>三道镇甘什村委会毛民村什通闷田洋生产路硬化工程</t>
  </si>
  <si>
    <t>什通闷田洋机耕路硬化长500米，宽2.5米</t>
  </si>
  <si>
    <t>三道镇首弓村委会柳下村波力生产路硬化工程</t>
  </si>
  <si>
    <t>硬化生产路长400米，宽度3米。</t>
  </si>
  <si>
    <t>三道镇田滚村委会农科所入村路工程</t>
  </si>
  <si>
    <t>硬化道路长80米。</t>
  </si>
  <si>
    <t>三道镇三弓村委会新俄村什电坑田洋排水沟U型槽工程</t>
  </si>
  <si>
    <t>建设排水沟长约400米。</t>
  </si>
  <si>
    <t>什玲镇坚固村委会什倡村环村路</t>
  </si>
  <si>
    <t>新建环村路600米，路基宽度4米，路面宽度3米，厚0.2米</t>
  </si>
  <si>
    <t>什玲镇什玲村委会新村一村什袋田洋生产路</t>
  </si>
  <si>
    <t>落沟硬化300米，路基宽度4米，路面宽度3.5米，厚0.2米</t>
  </si>
  <si>
    <t>保亭县毛天村委会道贡村水利渠道重建和路面硬化工程</t>
  </si>
  <si>
    <t>水利渠道重建和渠道单侧路面硬化3000米</t>
  </si>
  <si>
    <t>县乡村振兴局</t>
  </si>
  <si>
    <t>保亭县六弓乡大妹村委会妹上至妹下村生产路（一）</t>
  </si>
  <si>
    <t>硬化路长1500米，宽3米，厚0.2米</t>
  </si>
  <si>
    <t>保亭县六弓乡大妹村委会新村生产路</t>
  </si>
  <si>
    <t>硬化路长1000米，宽3米，厚0.2米。</t>
  </si>
  <si>
    <t>保亭县六弓乡大妹村委会大九村生产路</t>
  </si>
  <si>
    <t>硬化路长1500米，宽3m，厚0.2米。</t>
  </si>
  <si>
    <t>保亭县六弓乡田圮村委会祖崩村生产路</t>
  </si>
  <si>
    <t>硬化路长880米，宽3米，厚0.2米。</t>
  </si>
  <si>
    <t>保亭县六弓乡田圮村委会祖崩村生产路（一）</t>
  </si>
  <si>
    <t>2021年加茂镇半弓村委会大旺上至新胜村生产路等12宗农村基础设施项目尾款</t>
  </si>
  <si>
    <t>加茂镇半弓村委会大旺上至新胜村生产路等12宗项目25%尾款。</t>
  </si>
  <si>
    <t>技术培训</t>
  </si>
  <si>
    <t>农村实用技术培训</t>
  </si>
  <si>
    <t>计划培训脱贫人口和监测对象3550人次，提升生产相关经营技能；包括果树、瓜菜等栽培技术培训、家禽饲养管理技术培训等农村实用技术培训。</t>
  </si>
  <si>
    <t>公益岗补助</t>
  </si>
  <si>
    <t>县就业服务中心</t>
  </si>
  <si>
    <t>公益岗补助资金</t>
  </si>
  <si>
    <t>1.对人社就业部门开发的公益性岗位人员中稳定脱贫户314人（2022年岗位补贴301.44万元)；2.有符合政策的182名（2022年岗位补贴150.96万元）低收入家庭（脱贫监测户、相对稳定脱贫户、边缘易致贫户）劳动力将在2022年不同月份期满退出。以上两类人员2022年岗位补贴总人数496人（岗位补贴452.4万元）</t>
  </si>
  <si>
    <t>合计</t>
  </si>
</sst>
</file>

<file path=xl/styles.xml><?xml version="1.0" encoding="utf-8"?>
<styleSheet xmlns="http://schemas.openxmlformats.org/spreadsheetml/2006/main">
  <numFmts count="5">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00_ "/>
  </numFmts>
  <fonts count="28">
    <font>
      <sz val="11"/>
      <color indexed="8"/>
      <name val="宋体"/>
      <charset val="134"/>
    </font>
    <font>
      <sz val="14"/>
      <color indexed="8"/>
      <name val="宋体"/>
      <charset val="134"/>
    </font>
    <font>
      <b/>
      <sz val="11"/>
      <color indexed="8"/>
      <name val="宋体"/>
      <charset val="134"/>
    </font>
    <font>
      <b/>
      <sz val="14"/>
      <color indexed="8"/>
      <name val="宋体"/>
      <charset val="134"/>
    </font>
    <font>
      <b/>
      <sz val="24"/>
      <color indexed="8"/>
      <name val="宋体"/>
      <charset val="134"/>
    </font>
    <font>
      <sz val="14"/>
      <name val="宋体"/>
      <charset val="134"/>
    </font>
    <font>
      <sz val="14"/>
      <color theme="1"/>
      <name val="宋体"/>
      <charset val="134"/>
    </font>
    <font>
      <sz val="14"/>
      <name val="宋体"/>
      <charset val="134"/>
      <scheme val="minor"/>
    </font>
    <font>
      <b/>
      <sz val="14"/>
      <name val="宋体"/>
      <charset val="134"/>
    </font>
    <font>
      <sz val="14"/>
      <color theme="1"/>
      <name val="宋体"/>
      <charset val="134"/>
      <scheme val="minor"/>
    </font>
    <font>
      <b/>
      <sz val="18"/>
      <color indexed="62"/>
      <name val="宋体"/>
      <charset val="134"/>
    </font>
    <font>
      <b/>
      <sz val="15"/>
      <color indexed="62"/>
      <name val="宋体"/>
      <charset val="134"/>
    </font>
    <font>
      <sz val="11"/>
      <color indexed="62"/>
      <name val="宋体"/>
      <charset val="0"/>
    </font>
    <font>
      <i/>
      <sz val="11"/>
      <color indexed="23"/>
      <name val="宋体"/>
      <charset val="0"/>
    </font>
    <font>
      <u/>
      <sz val="11"/>
      <color indexed="12"/>
      <name val="宋体"/>
      <charset val="0"/>
    </font>
    <font>
      <b/>
      <sz val="11"/>
      <color indexed="62"/>
      <name val="宋体"/>
      <charset val="134"/>
    </font>
    <font>
      <sz val="11"/>
      <color indexed="9"/>
      <name val="宋体"/>
      <charset val="0"/>
    </font>
    <font>
      <sz val="11"/>
      <color indexed="8"/>
      <name val="宋体"/>
      <charset val="0"/>
    </font>
    <font>
      <sz val="11"/>
      <color indexed="60"/>
      <name val="宋体"/>
      <charset val="0"/>
    </font>
    <font>
      <b/>
      <sz val="11"/>
      <color indexed="63"/>
      <name val="宋体"/>
      <charset val="0"/>
    </font>
    <font>
      <u/>
      <sz val="11"/>
      <color indexed="20"/>
      <name val="宋体"/>
      <charset val="0"/>
    </font>
    <font>
      <sz val="11"/>
      <color indexed="10"/>
      <name val="宋体"/>
      <charset val="0"/>
    </font>
    <font>
      <b/>
      <sz val="13"/>
      <color indexed="62"/>
      <name val="宋体"/>
      <charset val="134"/>
    </font>
    <font>
      <b/>
      <sz val="11"/>
      <color indexed="52"/>
      <name val="宋体"/>
      <charset val="0"/>
    </font>
    <font>
      <b/>
      <sz val="11"/>
      <color indexed="9"/>
      <name val="宋体"/>
      <charset val="0"/>
    </font>
    <font>
      <b/>
      <sz val="11"/>
      <color indexed="8"/>
      <name val="宋体"/>
      <charset val="0"/>
    </font>
    <font>
      <sz val="11"/>
      <color indexed="52"/>
      <name val="宋体"/>
      <charset val="0"/>
    </font>
    <font>
      <sz val="11"/>
      <color indexed="17"/>
      <name val="宋体"/>
      <charset val="0"/>
    </font>
  </fonts>
  <fills count="17">
    <fill>
      <patternFill patternType="none"/>
    </fill>
    <fill>
      <patternFill patternType="gray125"/>
    </fill>
    <fill>
      <patternFill patternType="solid">
        <fgColor indexed="47"/>
        <bgColor indexed="64"/>
      </patternFill>
    </fill>
    <fill>
      <patternFill patternType="solid">
        <fgColor indexed="57"/>
        <bgColor indexed="64"/>
      </patternFill>
    </fill>
    <fill>
      <patternFill patternType="solid">
        <fgColor indexed="29"/>
        <bgColor indexed="64"/>
      </patternFill>
    </fill>
    <fill>
      <patternFill patternType="solid">
        <fgColor indexed="44"/>
        <bgColor indexed="64"/>
      </patternFill>
    </fill>
    <fill>
      <patternFill patternType="solid">
        <fgColor indexed="22"/>
        <bgColor indexed="64"/>
      </patternFill>
    </fill>
    <fill>
      <patternFill patternType="solid">
        <fgColor indexed="27"/>
        <bgColor indexed="64"/>
      </patternFill>
    </fill>
    <fill>
      <patternFill patternType="solid">
        <fgColor indexed="31"/>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42"/>
        <bgColor indexed="64"/>
      </patternFill>
    </fill>
    <fill>
      <patternFill patternType="solid">
        <fgColor indexed="55"/>
        <bgColor indexed="64"/>
      </patternFill>
    </fill>
    <fill>
      <patternFill patternType="solid">
        <fgColor indexed="51"/>
        <bgColor indexed="64"/>
      </patternFill>
    </fill>
    <fill>
      <patternFill patternType="solid">
        <fgColor indexed="53"/>
        <bgColor indexed="64"/>
      </patternFill>
    </fill>
    <fill>
      <patternFill patternType="solid">
        <fgColor indexed="4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double">
        <color indexed="52"/>
      </bottom>
      <diagonal/>
    </border>
  </borders>
  <cellStyleXfs count="51">
    <xf numFmtId="0" fontId="0" fillId="0" borderId="0">
      <alignment vertical="center"/>
    </xf>
    <xf numFmtId="42" fontId="0" fillId="0" borderId="0" applyFont="0" applyFill="0" applyBorder="0" applyAlignment="0" applyProtection="0">
      <alignment vertical="center"/>
    </xf>
    <xf numFmtId="0" fontId="17" fillId="9" borderId="0" applyNumberFormat="0" applyBorder="0" applyAlignment="0" applyProtection="0">
      <alignment vertical="center"/>
    </xf>
    <xf numFmtId="0" fontId="12" fillId="2"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4"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0" borderId="9" applyNumberFormat="0" applyFont="0" applyAlignment="0" applyProtection="0">
      <alignment vertical="center"/>
    </xf>
    <xf numFmtId="0" fontId="16" fillId="4" borderId="0" applyNumberFormat="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0" borderId="5" applyNumberFormat="0" applyFill="0" applyAlignment="0" applyProtection="0">
      <alignment vertical="center"/>
    </xf>
    <xf numFmtId="0" fontId="22" fillId="0" borderId="5" applyNumberFormat="0" applyFill="0" applyAlignment="0" applyProtection="0">
      <alignment vertical="center"/>
    </xf>
    <xf numFmtId="0" fontId="16" fillId="5" borderId="0" applyNumberFormat="0" applyBorder="0" applyAlignment="0" applyProtection="0">
      <alignment vertical="center"/>
    </xf>
    <xf numFmtId="0" fontId="15" fillId="0" borderId="8" applyNumberFormat="0" applyFill="0" applyAlignment="0" applyProtection="0">
      <alignment vertical="center"/>
    </xf>
    <xf numFmtId="0" fontId="16" fillId="2" borderId="0" applyNumberFormat="0" applyBorder="0" applyAlignment="0" applyProtection="0">
      <alignment vertical="center"/>
    </xf>
    <xf numFmtId="0" fontId="19" fillId="9" borderId="7" applyNumberFormat="0" applyAlignment="0" applyProtection="0">
      <alignment vertical="center"/>
    </xf>
    <xf numFmtId="0" fontId="23" fillId="9" borderId="6" applyNumberFormat="0" applyAlignment="0" applyProtection="0">
      <alignment vertical="center"/>
    </xf>
    <xf numFmtId="0" fontId="24" fillId="13" borderId="10" applyNumberFormat="0" applyAlignment="0" applyProtection="0">
      <alignment vertical="center"/>
    </xf>
    <xf numFmtId="0" fontId="17" fillId="12" borderId="0" applyNumberFormat="0" applyBorder="0" applyAlignment="0" applyProtection="0">
      <alignment vertical="center"/>
    </xf>
    <xf numFmtId="0" fontId="16" fillId="15" borderId="0" applyNumberFormat="0" applyBorder="0" applyAlignment="0" applyProtection="0">
      <alignment vertical="center"/>
    </xf>
    <xf numFmtId="0" fontId="26" fillId="0" borderId="12" applyNumberFormat="0" applyFill="0" applyAlignment="0" applyProtection="0">
      <alignment vertical="center"/>
    </xf>
    <xf numFmtId="0" fontId="25" fillId="0" borderId="11" applyNumberFormat="0" applyFill="0" applyAlignment="0" applyProtection="0">
      <alignment vertical="center"/>
    </xf>
    <xf numFmtId="0" fontId="27" fillId="12" borderId="0" applyNumberFormat="0" applyBorder="0" applyAlignment="0" applyProtection="0">
      <alignment vertical="center"/>
    </xf>
    <xf numFmtId="0" fontId="18" fillId="11" borderId="0" applyNumberFormat="0" applyBorder="0" applyAlignment="0" applyProtection="0">
      <alignment vertical="center"/>
    </xf>
    <xf numFmtId="0" fontId="17" fillId="8" borderId="0" applyNumberFormat="0" applyBorder="0" applyAlignment="0" applyProtection="0">
      <alignment vertical="center"/>
    </xf>
    <xf numFmtId="0" fontId="16" fillId="16" borderId="0" applyNumberFormat="0" applyBorder="0" applyAlignment="0" applyProtection="0">
      <alignment vertical="center"/>
    </xf>
    <xf numFmtId="0" fontId="17" fillId="7" borderId="0" applyNumberFormat="0" applyBorder="0" applyAlignment="0" applyProtection="0">
      <alignment vertical="center"/>
    </xf>
    <xf numFmtId="0" fontId="17" fillId="5"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7" fillId="10" borderId="0" applyNumberFormat="0" applyBorder="0" applyAlignment="0" applyProtection="0">
      <alignment vertical="center"/>
    </xf>
    <xf numFmtId="0" fontId="17" fillId="2" borderId="0" applyNumberFormat="0" applyBorder="0" applyAlignment="0" applyProtection="0">
      <alignment vertical="center"/>
    </xf>
    <xf numFmtId="0" fontId="16" fillId="16" borderId="0" applyNumberFormat="0" applyBorder="0" applyAlignment="0" applyProtection="0">
      <alignment vertical="center"/>
    </xf>
    <xf numFmtId="0" fontId="0" fillId="0" borderId="0">
      <alignment vertical="center"/>
    </xf>
    <xf numFmtId="0" fontId="17" fillId="5" borderId="0" applyNumberFormat="0" applyBorder="0" applyAlignment="0" applyProtection="0">
      <alignment vertical="center"/>
    </xf>
    <xf numFmtId="0" fontId="16" fillId="5" borderId="0" applyNumberFormat="0" applyBorder="0" applyAlignment="0" applyProtection="0">
      <alignment vertical="center"/>
    </xf>
    <xf numFmtId="0" fontId="16" fillId="3" borderId="0" applyNumberFormat="0" applyBorder="0" applyAlignment="0" applyProtection="0">
      <alignment vertical="center"/>
    </xf>
    <xf numFmtId="0" fontId="17" fillId="12" borderId="0" applyNumberFormat="0" applyBorder="0" applyAlignment="0" applyProtection="0">
      <alignment vertical="center"/>
    </xf>
    <xf numFmtId="0" fontId="16" fillId="3" borderId="0" applyNumberFormat="0" applyBorder="0" applyAlignment="0" applyProtection="0">
      <alignment vertical="center"/>
    </xf>
    <xf numFmtId="0" fontId="0" fillId="0" borderId="0">
      <alignment vertical="center"/>
    </xf>
  </cellStyleXfs>
  <cellXfs count="44">
    <xf numFmtId="0" fontId="0" fillId="0" borderId="0" xfId="0">
      <alignment vertical="center"/>
    </xf>
    <xf numFmtId="0" fontId="0" fillId="0" borderId="0" xfId="0" applyFill="1" applyAlignment="1">
      <alignment vertical="center" wrapText="1"/>
    </xf>
    <xf numFmtId="0" fontId="1" fillId="0" borderId="0" xfId="0" applyFont="1" applyFill="1" applyAlignment="1">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176" fontId="2" fillId="0" borderId="0" xfId="0" applyNumberFormat="1" applyFont="1" applyFill="1" applyAlignment="1">
      <alignment vertical="center" wrapText="1"/>
    </xf>
    <xf numFmtId="176" fontId="0" fillId="0" borderId="0" xfId="0" applyNumberFormat="1" applyFill="1" applyAlignment="1">
      <alignment vertical="center" wrapText="1"/>
    </xf>
    <xf numFmtId="0" fontId="0" fillId="0" borderId="0" xfId="0" applyFill="1" applyBorder="1" applyAlignment="1">
      <alignment vertical="center" wrapText="1"/>
    </xf>
    <xf numFmtId="0" fontId="1" fillId="0" borderId="0" xfId="0" applyFont="1" applyFill="1" applyAlignment="1">
      <alignment horizontal="left" vertical="top" wrapText="1"/>
    </xf>
    <xf numFmtId="0" fontId="3" fillId="0" borderId="0" xfId="0" applyFont="1" applyFill="1" applyAlignment="1">
      <alignment horizontal="left" vertical="top" wrapText="1"/>
    </xf>
    <xf numFmtId="176" fontId="3" fillId="0" borderId="0" xfId="0" applyNumberFormat="1" applyFont="1" applyFill="1" applyAlignment="1">
      <alignment horizontal="left" vertical="top" wrapText="1"/>
    </xf>
    <xf numFmtId="176" fontId="1" fillId="0" borderId="0" xfId="0" applyNumberFormat="1" applyFont="1" applyFill="1" applyAlignment="1">
      <alignment horizontal="left" vertical="top" wrapText="1"/>
    </xf>
    <xf numFmtId="0" fontId="4" fillId="0" borderId="0" xfId="0" applyFont="1" applyFill="1" applyAlignment="1">
      <alignment horizontal="center" vertical="center" wrapText="1"/>
    </xf>
    <xf numFmtId="176" fontId="4" fillId="0" borderId="0" xfId="0" applyNumberFormat="1" applyFont="1" applyFill="1" applyAlignment="1">
      <alignment horizontal="center" vertical="center" wrapText="1"/>
    </xf>
    <xf numFmtId="0" fontId="3" fillId="0" borderId="0" xfId="0" applyFont="1" applyFill="1" applyAlignment="1">
      <alignment horizontal="center" vertical="center" wrapText="1"/>
    </xf>
    <xf numFmtId="176" fontId="3" fillId="0" borderId="0" xfId="0" applyNumberFormat="1" applyFont="1" applyFill="1" applyAlignment="1">
      <alignment horizontal="center" vertical="center" wrapText="1"/>
    </xf>
    <xf numFmtId="176" fontId="3" fillId="0" borderId="0" xfId="0" applyNumberFormat="1" applyFont="1" applyFill="1" applyAlignment="1">
      <alignment horizontal="right"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1" fillId="0" borderId="0" xfId="0" applyNumberFormat="1" applyFont="1" applyFill="1" applyAlignment="1">
      <alignment horizontal="center" vertical="center" wrapText="1"/>
    </xf>
    <xf numFmtId="176" fontId="1" fillId="0" borderId="1" xfId="0"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0" xfId="0" applyFont="1" applyFill="1" applyAlignment="1">
      <alignment horizontal="right" vertical="center" wrapText="1"/>
    </xf>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50" applyFont="1" applyFill="1" applyBorder="1" applyAlignment="1">
      <alignment horizontal="center" vertical="center" wrapText="1"/>
    </xf>
    <xf numFmtId="176" fontId="5" fillId="0" borderId="1" xfId="5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6" fontId="5" fillId="0" borderId="1" xfId="44"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O91"/>
  <sheetViews>
    <sheetView tabSelected="1" zoomScale="85" zoomScaleNormal="85" workbookViewId="0">
      <pane ySplit="5" topLeftCell="A63" activePane="bottomLeft" state="frozen"/>
      <selection/>
      <selection pane="bottomLeft" activeCell="E65" sqref="E65:E66"/>
    </sheetView>
  </sheetViews>
  <sheetFormatPr defaultColWidth="9" defaultRowHeight="13.5"/>
  <cols>
    <col min="1" max="1" width="7.25" style="1" customWidth="1"/>
    <col min="2" max="2" width="8.125" style="4" customWidth="1"/>
    <col min="3" max="3" width="12" style="1" customWidth="1"/>
    <col min="4" max="4" width="27" style="4" customWidth="1"/>
    <col min="5" max="5" width="52.625" style="1" customWidth="1"/>
    <col min="6" max="6" width="14.6333333333333" style="5" customWidth="1"/>
    <col min="7" max="7" width="15.175" style="6" customWidth="1"/>
    <col min="8" max="9" width="14.2833333333333" style="6" customWidth="1"/>
    <col min="10" max="10" width="16.6" style="1" customWidth="1"/>
    <col min="11" max="11" width="9.5" style="7" customWidth="1"/>
    <col min="12" max="14" width="9" style="7"/>
    <col min="15" max="15" width="17.1333333333333" style="7" customWidth="1"/>
    <col min="16" max="41" width="9" style="7"/>
    <col min="42" max="16384" width="9" style="1"/>
  </cols>
  <sheetData>
    <row r="1" s="1" customFormat="1" ht="24" customHeight="1" spans="1:41">
      <c r="A1" s="8" t="s">
        <v>0</v>
      </c>
      <c r="B1" s="9"/>
      <c r="C1" s="8"/>
      <c r="D1" s="9"/>
      <c r="E1" s="8"/>
      <c r="F1" s="10"/>
      <c r="G1" s="11"/>
      <c r="H1" s="11"/>
      <c r="I1" s="11"/>
      <c r="J1" s="8"/>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row>
    <row r="2" s="1" customFormat="1" ht="39" customHeight="1" spans="1:41">
      <c r="A2" s="12" t="s">
        <v>1</v>
      </c>
      <c r="B2" s="12"/>
      <c r="C2" s="12"/>
      <c r="D2" s="12"/>
      <c r="E2" s="12"/>
      <c r="F2" s="13"/>
      <c r="G2" s="13"/>
      <c r="H2" s="13"/>
      <c r="I2" s="13"/>
      <c r="J2" s="12"/>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row>
    <row r="3" s="1" customFormat="1" ht="28" customHeight="1" spans="1:41">
      <c r="A3" s="14"/>
      <c r="B3" s="14"/>
      <c r="C3" s="14"/>
      <c r="D3" s="14"/>
      <c r="E3" s="14"/>
      <c r="F3" s="15"/>
      <c r="G3" s="16" t="s">
        <v>2</v>
      </c>
      <c r="H3" s="16"/>
      <c r="I3" s="16"/>
      <c r="J3" s="36"/>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row>
    <row r="4" s="2" customFormat="1" ht="35" customHeight="1" spans="1:41">
      <c r="A4" s="17" t="s">
        <v>3</v>
      </c>
      <c r="B4" s="17" t="s">
        <v>4</v>
      </c>
      <c r="C4" s="17" t="s">
        <v>5</v>
      </c>
      <c r="D4" s="17" t="s">
        <v>6</v>
      </c>
      <c r="E4" s="17" t="s">
        <v>7</v>
      </c>
      <c r="F4" s="18" t="s">
        <v>8</v>
      </c>
      <c r="G4" s="18" t="s">
        <v>9</v>
      </c>
      <c r="H4" s="18" t="s">
        <v>10</v>
      </c>
      <c r="I4" s="18"/>
      <c r="J4" s="17" t="s">
        <v>11</v>
      </c>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row>
    <row r="5" s="2" customFormat="1" ht="35" customHeight="1" spans="1:41">
      <c r="A5" s="17"/>
      <c r="B5" s="17"/>
      <c r="C5" s="17"/>
      <c r="D5" s="17"/>
      <c r="E5" s="17"/>
      <c r="F5" s="18"/>
      <c r="G5" s="18"/>
      <c r="H5" s="18" t="s">
        <v>12</v>
      </c>
      <c r="I5" s="18" t="s">
        <v>13</v>
      </c>
      <c r="J5" s="1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row>
    <row r="6" s="3" customFormat="1" ht="49" customHeight="1" spans="1:41">
      <c r="A6" s="19">
        <v>1</v>
      </c>
      <c r="B6" s="20"/>
      <c r="C6" s="21" t="s">
        <v>14</v>
      </c>
      <c r="D6" s="21" t="s">
        <v>15</v>
      </c>
      <c r="E6" s="21" t="s">
        <v>16</v>
      </c>
      <c r="F6" s="22">
        <v>200</v>
      </c>
      <c r="G6" s="22">
        <f>SUM(F6:F9)</f>
        <v>1605</v>
      </c>
      <c r="H6" s="22">
        <v>200</v>
      </c>
      <c r="I6" s="22">
        <v>0</v>
      </c>
      <c r="J6" s="19"/>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row>
    <row r="7" s="3" customFormat="1" ht="44" customHeight="1" spans="1:41">
      <c r="A7" s="19">
        <v>2</v>
      </c>
      <c r="B7" s="20"/>
      <c r="C7" s="21"/>
      <c r="D7" s="21" t="s">
        <v>17</v>
      </c>
      <c r="E7" s="21" t="s">
        <v>18</v>
      </c>
      <c r="F7" s="22">
        <v>775</v>
      </c>
      <c r="G7" s="22"/>
      <c r="H7" s="22">
        <v>775</v>
      </c>
      <c r="I7" s="22">
        <v>0</v>
      </c>
      <c r="J7" s="19"/>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row>
    <row r="8" s="3" customFormat="1" ht="45" customHeight="1" spans="1:41">
      <c r="A8" s="19">
        <v>3</v>
      </c>
      <c r="B8" s="20"/>
      <c r="C8" s="21"/>
      <c r="D8" s="21" t="s">
        <v>19</v>
      </c>
      <c r="E8" s="21" t="s">
        <v>20</v>
      </c>
      <c r="F8" s="22">
        <v>600</v>
      </c>
      <c r="G8" s="22"/>
      <c r="H8" s="22">
        <v>0</v>
      </c>
      <c r="I8" s="22">
        <v>600</v>
      </c>
      <c r="J8" s="19"/>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row>
    <row r="9" s="3" customFormat="1" ht="84" customHeight="1" spans="1:41">
      <c r="A9" s="19">
        <v>4</v>
      </c>
      <c r="B9" s="23"/>
      <c r="C9" s="21"/>
      <c r="D9" s="21" t="s">
        <v>21</v>
      </c>
      <c r="E9" s="21" t="s">
        <v>22</v>
      </c>
      <c r="F9" s="22">
        <v>30</v>
      </c>
      <c r="G9" s="22"/>
      <c r="H9" s="22">
        <v>0</v>
      </c>
      <c r="I9" s="22">
        <v>30</v>
      </c>
      <c r="J9" s="19"/>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row>
    <row r="10" s="3" customFormat="1" ht="63" customHeight="1" spans="1:41">
      <c r="A10" s="19">
        <v>5</v>
      </c>
      <c r="B10" s="24" t="s">
        <v>23</v>
      </c>
      <c r="C10" s="21" t="s">
        <v>24</v>
      </c>
      <c r="D10" s="21" t="s">
        <v>25</v>
      </c>
      <c r="E10" s="21" t="s">
        <v>26</v>
      </c>
      <c r="F10" s="22">
        <v>200</v>
      </c>
      <c r="G10" s="22">
        <v>1000</v>
      </c>
      <c r="H10" s="22">
        <v>200</v>
      </c>
      <c r="I10" s="22">
        <v>0</v>
      </c>
      <c r="J10" s="19"/>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row>
    <row r="11" s="3" customFormat="1" ht="76" customHeight="1" spans="1:41">
      <c r="A11" s="19">
        <v>6</v>
      </c>
      <c r="B11" s="20"/>
      <c r="C11" s="21"/>
      <c r="D11" s="21" t="s">
        <v>27</v>
      </c>
      <c r="E11" s="21" t="s">
        <v>28</v>
      </c>
      <c r="F11" s="22">
        <v>50</v>
      </c>
      <c r="G11" s="22"/>
      <c r="H11" s="22">
        <v>0</v>
      </c>
      <c r="I11" s="22">
        <v>50</v>
      </c>
      <c r="J11" s="19"/>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row>
    <row r="12" s="3" customFormat="1" ht="64" customHeight="1" spans="1:41">
      <c r="A12" s="19">
        <v>7</v>
      </c>
      <c r="B12" s="20"/>
      <c r="C12" s="21"/>
      <c r="D12" s="21" t="s">
        <v>29</v>
      </c>
      <c r="E12" s="21" t="s">
        <v>30</v>
      </c>
      <c r="F12" s="22">
        <v>350</v>
      </c>
      <c r="G12" s="22"/>
      <c r="H12" s="22">
        <v>350</v>
      </c>
      <c r="I12" s="22">
        <v>0</v>
      </c>
      <c r="J12" s="19"/>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row>
    <row r="13" s="3" customFormat="1" ht="70" customHeight="1" spans="1:41">
      <c r="A13" s="19">
        <v>8</v>
      </c>
      <c r="B13" s="23"/>
      <c r="C13" s="21"/>
      <c r="D13" s="21" t="s">
        <v>31</v>
      </c>
      <c r="E13" s="21" t="s">
        <v>32</v>
      </c>
      <c r="F13" s="22">
        <v>400</v>
      </c>
      <c r="G13" s="22"/>
      <c r="H13" s="22">
        <v>0</v>
      </c>
      <c r="I13" s="22">
        <v>400</v>
      </c>
      <c r="J13" s="19"/>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row>
    <row r="14" s="3" customFormat="1" ht="86" customHeight="1" spans="1:41">
      <c r="A14" s="19">
        <v>9</v>
      </c>
      <c r="B14" s="24" t="s">
        <v>23</v>
      </c>
      <c r="C14" s="21" t="s">
        <v>33</v>
      </c>
      <c r="D14" s="21" t="s">
        <v>34</v>
      </c>
      <c r="E14" s="21" t="s">
        <v>22</v>
      </c>
      <c r="F14" s="25">
        <v>20</v>
      </c>
      <c r="G14" s="22">
        <f>F14+F15</f>
        <v>1410</v>
      </c>
      <c r="H14" s="22">
        <v>0</v>
      </c>
      <c r="I14" s="22">
        <v>20</v>
      </c>
      <c r="J14" s="19"/>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row>
    <row r="15" s="3" customFormat="1" ht="56" customHeight="1" spans="1:41">
      <c r="A15" s="19">
        <v>10</v>
      </c>
      <c r="B15" s="20"/>
      <c r="C15" s="21"/>
      <c r="D15" s="21" t="s">
        <v>35</v>
      </c>
      <c r="E15" s="21" t="s">
        <v>36</v>
      </c>
      <c r="F15" s="22">
        <v>1390</v>
      </c>
      <c r="G15" s="22"/>
      <c r="H15" s="22">
        <v>0</v>
      </c>
      <c r="I15" s="22">
        <v>1390</v>
      </c>
      <c r="J15" s="19"/>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row>
    <row r="16" s="3" customFormat="1" ht="66" customHeight="1" spans="1:41">
      <c r="A16" s="19">
        <v>11</v>
      </c>
      <c r="B16" s="20"/>
      <c r="C16" s="21" t="s">
        <v>37</v>
      </c>
      <c r="D16" s="21" t="s">
        <v>38</v>
      </c>
      <c r="E16" s="26" t="s">
        <v>39</v>
      </c>
      <c r="F16" s="22">
        <v>35</v>
      </c>
      <c r="G16" s="22">
        <f>F16+F17+F19+F18+F20</f>
        <v>875</v>
      </c>
      <c r="H16" s="22">
        <v>35</v>
      </c>
      <c r="I16" s="22">
        <v>0</v>
      </c>
      <c r="J16" s="19"/>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row>
    <row r="17" s="3" customFormat="1" ht="89" customHeight="1" spans="1:41">
      <c r="A17" s="19">
        <v>12</v>
      </c>
      <c r="B17" s="20"/>
      <c r="C17" s="21"/>
      <c r="D17" s="21" t="s">
        <v>40</v>
      </c>
      <c r="E17" s="21" t="s">
        <v>41</v>
      </c>
      <c r="F17" s="22">
        <v>115</v>
      </c>
      <c r="G17" s="22"/>
      <c r="H17" s="22">
        <v>115</v>
      </c>
      <c r="I17" s="22">
        <v>0</v>
      </c>
      <c r="J17" s="19"/>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row>
    <row r="18" s="3" customFormat="1" ht="68" customHeight="1" spans="1:41">
      <c r="A18" s="19">
        <v>13</v>
      </c>
      <c r="B18" s="20"/>
      <c r="C18" s="21"/>
      <c r="D18" s="21" t="s">
        <v>42</v>
      </c>
      <c r="E18" s="21" t="s">
        <v>43</v>
      </c>
      <c r="F18" s="22">
        <v>125</v>
      </c>
      <c r="G18" s="22"/>
      <c r="H18" s="22">
        <v>0</v>
      </c>
      <c r="I18" s="22">
        <v>125</v>
      </c>
      <c r="J18" s="19"/>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row>
    <row r="19" s="3" customFormat="1" ht="69" customHeight="1" spans="1:41">
      <c r="A19" s="19">
        <v>14</v>
      </c>
      <c r="B19" s="20"/>
      <c r="C19" s="21"/>
      <c r="D19" s="21" t="s">
        <v>44</v>
      </c>
      <c r="E19" s="21" t="s">
        <v>45</v>
      </c>
      <c r="F19" s="22">
        <v>200</v>
      </c>
      <c r="G19" s="22"/>
      <c r="H19" s="22">
        <v>0</v>
      </c>
      <c r="I19" s="22">
        <v>200</v>
      </c>
      <c r="J19" s="19"/>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row>
    <row r="20" s="3" customFormat="1" ht="78" customHeight="1" spans="1:41">
      <c r="A20" s="19">
        <v>15</v>
      </c>
      <c r="B20" s="23"/>
      <c r="C20" s="21"/>
      <c r="D20" s="21" t="s">
        <v>46</v>
      </c>
      <c r="E20" s="21" t="s">
        <v>47</v>
      </c>
      <c r="F20" s="22">
        <v>400</v>
      </c>
      <c r="G20" s="22"/>
      <c r="H20" s="22">
        <v>400</v>
      </c>
      <c r="I20" s="22">
        <v>0</v>
      </c>
      <c r="J20" s="19"/>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row>
    <row r="21" s="3" customFormat="1" ht="58" customHeight="1" spans="1:41">
      <c r="A21" s="19">
        <v>16</v>
      </c>
      <c r="B21" s="24" t="s">
        <v>23</v>
      </c>
      <c r="C21" s="19" t="s">
        <v>48</v>
      </c>
      <c r="D21" s="21" t="s">
        <v>49</v>
      </c>
      <c r="E21" s="19" t="s">
        <v>50</v>
      </c>
      <c r="F21" s="22">
        <v>180</v>
      </c>
      <c r="G21" s="22">
        <f>F21+F27+F22+F23+F25+F24+F26</f>
        <v>670</v>
      </c>
      <c r="H21" s="22">
        <v>180</v>
      </c>
      <c r="I21" s="22">
        <v>0</v>
      </c>
      <c r="J21" s="19"/>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row>
    <row r="22" s="3" customFormat="1" ht="71" customHeight="1" spans="1:41">
      <c r="A22" s="19">
        <v>17</v>
      </c>
      <c r="B22" s="20"/>
      <c r="C22" s="19"/>
      <c r="D22" s="21" t="s">
        <v>51</v>
      </c>
      <c r="E22" s="21" t="s">
        <v>52</v>
      </c>
      <c r="F22" s="22">
        <v>60</v>
      </c>
      <c r="G22" s="22"/>
      <c r="H22" s="22">
        <v>60</v>
      </c>
      <c r="I22" s="22">
        <v>0</v>
      </c>
      <c r="J22" s="19"/>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row>
    <row r="23" s="3" customFormat="1" ht="71" customHeight="1" spans="1:41">
      <c r="A23" s="19">
        <v>18</v>
      </c>
      <c r="B23" s="20"/>
      <c r="C23" s="19"/>
      <c r="D23" s="21" t="s">
        <v>53</v>
      </c>
      <c r="E23" s="21" t="s">
        <v>54</v>
      </c>
      <c r="F23" s="22">
        <v>100</v>
      </c>
      <c r="G23" s="22"/>
      <c r="H23" s="22">
        <v>100</v>
      </c>
      <c r="I23" s="22">
        <v>0</v>
      </c>
      <c r="J23" s="19"/>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row>
    <row r="24" s="3" customFormat="1" ht="67" customHeight="1" spans="1:41">
      <c r="A24" s="19">
        <v>19</v>
      </c>
      <c r="B24" s="20"/>
      <c r="C24" s="19"/>
      <c r="D24" s="21" t="s">
        <v>55</v>
      </c>
      <c r="E24" s="21" t="s">
        <v>56</v>
      </c>
      <c r="F24" s="22">
        <v>30</v>
      </c>
      <c r="G24" s="22"/>
      <c r="H24" s="22">
        <v>0</v>
      </c>
      <c r="I24" s="22">
        <v>30</v>
      </c>
      <c r="J24" s="19"/>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row>
    <row r="25" s="3" customFormat="1" ht="112" customHeight="1" spans="1:41">
      <c r="A25" s="19">
        <v>20</v>
      </c>
      <c r="B25" s="20"/>
      <c r="C25" s="19"/>
      <c r="D25" s="21" t="s">
        <v>57</v>
      </c>
      <c r="E25" s="21" t="s">
        <v>58</v>
      </c>
      <c r="F25" s="22">
        <v>20</v>
      </c>
      <c r="G25" s="22"/>
      <c r="H25" s="22">
        <v>20</v>
      </c>
      <c r="I25" s="22">
        <v>0</v>
      </c>
      <c r="J25" s="19"/>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row>
    <row r="26" s="3" customFormat="1" ht="80" customHeight="1" spans="1:41">
      <c r="A26" s="19">
        <v>21</v>
      </c>
      <c r="B26" s="20"/>
      <c r="C26" s="19"/>
      <c r="D26" s="21" t="s">
        <v>59</v>
      </c>
      <c r="E26" s="21" t="s">
        <v>60</v>
      </c>
      <c r="F26" s="22">
        <v>180</v>
      </c>
      <c r="G26" s="22"/>
      <c r="H26" s="22">
        <v>180</v>
      </c>
      <c r="I26" s="22">
        <v>0</v>
      </c>
      <c r="J26" s="19"/>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row>
    <row r="27" s="3" customFormat="1" ht="89" customHeight="1" spans="1:41">
      <c r="A27" s="19">
        <v>22</v>
      </c>
      <c r="B27" s="23"/>
      <c r="C27" s="19"/>
      <c r="D27" s="27" t="s">
        <v>61</v>
      </c>
      <c r="E27" s="27" t="s">
        <v>62</v>
      </c>
      <c r="F27" s="22">
        <v>100</v>
      </c>
      <c r="G27" s="22"/>
      <c r="H27" s="28">
        <v>0</v>
      </c>
      <c r="I27" s="22">
        <v>100</v>
      </c>
      <c r="J27" s="19"/>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row>
    <row r="28" s="3" customFormat="1" ht="105" customHeight="1" spans="1:41">
      <c r="A28" s="19">
        <v>23</v>
      </c>
      <c r="B28" s="24" t="s">
        <v>23</v>
      </c>
      <c r="C28" s="19" t="s">
        <v>63</v>
      </c>
      <c r="D28" s="21" t="s">
        <v>64</v>
      </c>
      <c r="E28" s="21" t="s">
        <v>65</v>
      </c>
      <c r="F28" s="22">
        <v>20</v>
      </c>
      <c r="G28" s="22">
        <f>F29+F28+F30+F31+F32</f>
        <v>1348</v>
      </c>
      <c r="H28" s="22">
        <v>0</v>
      </c>
      <c r="I28" s="22">
        <v>20</v>
      </c>
      <c r="J28" s="19"/>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row>
    <row r="29" s="3" customFormat="1" ht="75" customHeight="1" spans="1:41">
      <c r="A29" s="19">
        <v>24</v>
      </c>
      <c r="B29" s="20"/>
      <c r="C29" s="19"/>
      <c r="D29" s="21" t="s">
        <v>66</v>
      </c>
      <c r="E29" s="21" t="s">
        <v>67</v>
      </c>
      <c r="F29" s="22">
        <v>28</v>
      </c>
      <c r="G29" s="22"/>
      <c r="H29" s="22">
        <v>0</v>
      </c>
      <c r="I29" s="22">
        <v>28</v>
      </c>
      <c r="J29" s="19"/>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row>
    <row r="30" s="3" customFormat="1" ht="97" customHeight="1" spans="1:41">
      <c r="A30" s="19">
        <v>25</v>
      </c>
      <c r="B30" s="20"/>
      <c r="C30" s="19"/>
      <c r="D30" s="21" t="s">
        <v>68</v>
      </c>
      <c r="E30" s="21" t="s">
        <v>69</v>
      </c>
      <c r="F30" s="22">
        <v>250</v>
      </c>
      <c r="G30" s="22"/>
      <c r="H30" s="22">
        <v>250</v>
      </c>
      <c r="I30" s="22">
        <v>0</v>
      </c>
      <c r="J30" s="19"/>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row>
    <row r="31" s="3" customFormat="1" ht="90" customHeight="1" spans="1:41">
      <c r="A31" s="19">
        <v>26</v>
      </c>
      <c r="B31" s="20"/>
      <c r="C31" s="19"/>
      <c r="D31" s="21" t="s">
        <v>70</v>
      </c>
      <c r="E31" s="21" t="s">
        <v>71</v>
      </c>
      <c r="F31" s="22">
        <v>350</v>
      </c>
      <c r="G31" s="22"/>
      <c r="H31" s="22">
        <v>150</v>
      </c>
      <c r="I31" s="22">
        <v>200</v>
      </c>
      <c r="J31" s="19"/>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row>
    <row r="32" s="3" customFormat="1" ht="123" customHeight="1" spans="1:41">
      <c r="A32" s="19">
        <v>27</v>
      </c>
      <c r="B32" s="23"/>
      <c r="C32" s="19"/>
      <c r="D32" s="21" t="s">
        <v>72</v>
      </c>
      <c r="E32" s="21" t="s">
        <v>73</v>
      </c>
      <c r="F32" s="22">
        <v>700</v>
      </c>
      <c r="G32" s="22"/>
      <c r="H32" s="22">
        <v>700</v>
      </c>
      <c r="I32" s="22">
        <v>0</v>
      </c>
      <c r="J32" s="19"/>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row>
    <row r="33" s="3" customFormat="1" ht="78" customHeight="1" spans="1:41">
      <c r="A33" s="19">
        <v>28</v>
      </c>
      <c r="B33" s="24" t="s">
        <v>23</v>
      </c>
      <c r="C33" s="29" t="s">
        <v>74</v>
      </c>
      <c r="D33" s="19" t="s">
        <v>75</v>
      </c>
      <c r="E33" s="21" t="s">
        <v>76</v>
      </c>
      <c r="F33" s="29">
        <v>1000</v>
      </c>
      <c r="G33" s="22">
        <f>F33+F34+F35</f>
        <v>1578</v>
      </c>
      <c r="H33" s="22">
        <v>1000</v>
      </c>
      <c r="I33" s="22">
        <v>0</v>
      </c>
      <c r="J33" s="19"/>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row>
    <row r="34" s="3" customFormat="1" ht="62" customHeight="1" spans="1:41">
      <c r="A34" s="19">
        <v>29</v>
      </c>
      <c r="B34" s="20"/>
      <c r="C34" s="29"/>
      <c r="D34" s="19" t="s">
        <v>68</v>
      </c>
      <c r="E34" s="21" t="s">
        <v>77</v>
      </c>
      <c r="F34" s="29">
        <v>500</v>
      </c>
      <c r="G34" s="22"/>
      <c r="H34" s="22">
        <v>500</v>
      </c>
      <c r="I34" s="22">
        <v>0</v>
      </c>
      <c r="J34" s="19"/>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row>
    <row r="35" s="3" customFormat="1" ht="81" customHeight="1" spans="1:41">
      <c r="A35" s="19">
        <v>30</v>
      </c>
      <c r="B35" s="20"/>
      <c r="C35" s="29"/>
      <c r="D35" s="19" t="s">
        <v>78</v>
      </c>
      <c r="E35" s="30" t="s">
        <v>79</v>
      </c>
      <c r="F35" s="29">
        <v>78</v>
      </c>
      <c r="G35" s="22"/>
      <c r="H35" s="22">
        <v>0</v>
      </c>
      <c r="I35" s="22">
        <v>78</v>
      </c>
      <c r="J35" s="19"/>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row>
    <row r="36" s="3" customFormat="1" ht="65" customHeight="1" spans="1:41">
      <c r="A36" s="19">
        <v>31</v>
      </c>
      <c r="B36" s="20"/>
      <c r="C36" s="29" t="s">
        <v>80</v>
      </c>
      <c r="D36" s="21" t="s">
        <v>81</v>
      </c>
      <c r="E36" s="19" t="s">
        <v>82</v>
      </c>
      <c r="F36" s="31">
        <v>300</v>
      </c>
      <c r="G36" s="22">
        <f>F36+F37+F38+F39</f>
        <v>998</v>
      </c>
      <c r="H36" s="22">
        <v>19</v>
      </c>
      <c r="I36" s="22">
        <v>281</v>
      </c>
      <c r="J36" s="19"/>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row>
    <row r="37" s="3" customFormat="1" ht="60" customHeight="1" spans="1:41">
      <c r="A37" s="19">
        <v>32</v>
      </c>
      <c r="B37" s="20"/>
      <c r="C37" s="29"/>
      <c r="D37" s="21" t="s">
        <v>83</v>
      </c>
      <c r="E37" s="19" t="s">
        <v>84</v>
      </c>
      <c r="F37" s="31">
        <v>300</v>
      </c>
      <c r="G37" s="22"/>
      <c r="H37" s="22">
        <v>300</v>
      </c>
      <c r="I37" s="22">
        <v>0</v>
      </c>
      <c r="J37" s="19"/>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row>
    <row r="38" s="3" customFormat="1" ht="70" customHeight="1" spans="1:41">
      <c r="A38" s="19">
        <v>33</v>
      </c>
      <c r="B38" s="20"/>
      <c r="C38" s="29"/>
      <c r="D38" s="26" t="s">
        <v>85</v>
      </c>
      <c r="E38" s="19" t="s">
        <v>84</v>
      </c>
      <c r="F38" s="31">
        <v>364</v>
      </c>
      <c r="G38" s="22"/>
      <c r="H38" s="22">
        <v>364</v>
      </c>
      <c r="I38" s="22">
        <v>0</v>
      </c>
      <c r="J38" s="19"/>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row>
    <row r="39" s="3" customFormat="1" ht="84" customHeight="1" spans="1:41">
      <c r="A39" s="19">
        <v>34</v>
      </c>
      <c r="B39" s="23"/>
      <c r="C39" s="29"/>
      <c r="D39" s="21" t="s">
        <v>86</v>
      </c>
      <c r="E39" s="21" t="s">
        <v>87</v>
      </c>
      <c r="F39" s="22">
        <v>34</v>
      </c>
      <c r="G39" s="22"/>
      <c r="H39" s="22">
        <v>0</v>
      </c>
      <c r="I39" s="22">
        <v>34</v>
      </c>
      <c r="J39" s="19"/>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row>
    <row r="40" s="3" customFormat="1" ht="165" customHeight="1" spans="1:41">
      <c r="A40" s="19">
        <v>35</v>
      </c>
      <c r="B40" s="19"/>
      <c r="C40" s="29" t="s">
        <v>88</v>
      </c>
      <c r="D40" s="21" t="s">
        <v>89</v>
      </c>
      <c r="E40" s="21" t="s">
        <v>90</v>
      </c>
      <c r="F40" s="22">
        <v>50</v>
      </c>
      <c r="G40" s="22">
        <v>2150</v>
      </c>
      <c r="H40" s="22">
        <v>50</v>
      </c>
      <c r="I40" s="22">
        <v>0</v>
      </c>
      <c r="J40" s="19"/>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row>
    <row r="41" s="3" customFormat="1" ht="129" customHeight="1" spans="1:41">
      <c r="A41" s="19">
        <v>36</v>
      </c>
      <c r="B41" s="19"/>
      <c r="C41" s="29"/>
      <c r="D41" s="32" t="s">
        <v>91</v>
      </c>
      <c r="E41" s="32" t="s">
        <v>92</v>
      </c>
      <c r="F41" s="22">
        <v>2000</v>
      </c>
      <c r="G41" s="22"/>
      <c r="H41" s="22">
        <v>1700</v>
      </c>
      <c r="I41" s="22">
        <v>300</v>
      </c>
      <c r="J41" s="19"/>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row>
    <row r="42" s="3" customFormat="1" ht="175" customHeight="1" spans="1:41">
      <c r="A42" s="19">
        <v>37</v>
      </c>
      <c r="B42" s="19"/>
      <c r="C42" s="29"/>
      <c r="D42" s="21" t="s">
        <v>93</v>
      </c>
      <c r="E42" s="21" t="s">
        <v>94</v>
      </c>
      <c r="F42" s="22">
        <v>100</v>
      </c>
      <c r="G42" s="22"/>
      <c r="H42" s="22">
        <v>100</v>
      </c>
      <c r="I42" s="22">
        <v>0</v>
      </c>
      <c r="J42" s="19"/>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row>
    <row r="43" s="3" customFormat="1" ht="25" customHeight="1" spans="1:41">
      <c r="A43" s="17" t="s">
        <v>95</v>
      </c>
      <c r="B43" s="17"/>
      <c r="C43" s="17"/>
      <c r="D43" s="17"/>
      <c r="E43" s="17"/>
      <c r="F43" s="33">
        <f>SUM(F6:F42)</f>
        <v>11634</v>
      </c>
      <c r="G43" s="33">
        <f>SUM(G6:G42)</f>
        <v>11634</v>
      </c>
      <c r="H43" s="18">
        <f>SUM(H6:H42)</f>
        <v>7748</v>
      </c>
      <c r="I43" s="18">
        <f>SUM(I6:I42)</f>
        <v>3886</v>
      </c>
      <c r="J43" s="19"/>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row>
    <row r="44" s="3" customFormat="1" ht="74" customHeight="1" spans="1:41">
      <c r="A44" s="24">
        <v>1</v>
      </c>
      <c r="B44" s="24" t="s">
        <v>96</v>
      </c>
      <c r="C44" s="24" t="s">
        <v>88</v>
      </c>
      <c r="D44" s="34" t="s">
        <v>97</v>
      </c>
      <c r="E44" s="34" t="s">
        <v>98</v>
      </c>
      <c r="F44" s="19">
        <v>300</v>
      </c>
      <c r="G44" s="19">
        <v>300</v>
      </c>
      <c r="H44" s="22">
        <v>0</v>
      </c>
      <c r="I44" s="19">
        <v>300</v>
      </c>
      <c r="J44" s="24" t="s">
        <v>99</v>
      </c>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row>
    <row r="45" s="3" customFormat="1" ht="85" customHeight="1" spans="1:41">
      <c r="A45" s="23"/>
      <c r="B45" s="20"/>
      <c r="C45" s="23"/>
      <c r="D45" s="19" t="s">
        <v>100</v>
      </c>
      <c r="E45" s="19" t="s">
        <v>101</v>
      </c>
      <c r="F45" s="19">
        <v>700</v>
      </c>
      <c r="G45" s="19">
        <v>146.2</v>
      </c>
      <c r="H45" s="22">
        <v>0</v>
      </c>
      <c r="I45" s="19">
        <v>146.2</v>
      </c>
      <c r="J45" s="20"/>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row>
    <row r="46" s="3" customFormat="1" ht="90" customHeight="1" spans="1:41">
      <c r="A46" s="24">
        <v>2</v>
      </c>
      <c r="B46" s="20"/>
      <c r="C46" s="24" t="s">
        <v>63</v>
      </c>
      <c r="D46" s="19" t="s">
        <v>70</v>
      </c>
      <c r="E46" s="19" t="s">
        <v>71</v>
      </c>
      <c r="F46" s="19">
        <v>300</v>
      </c>
      <c r="G46" s="19">
        <v>300</v>
      </c>
      <c r="H46" s="22">
        <v>0</v>
      </c>
      <c r="I46" s="19">
        <v>300</v>
      </c>
      <c r="J46" s="20"/>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row>
    <row r="47" s="3" customFormat="1" ht="97" customHeight="1" spans="1:41">
      <c r="A47" s="20"/>
      <c r="B47" s="20"/>
      <c r="C47" s="20"/>
      <c r="D47" s="35" t="s">
        <v>102</v>
      </c>
      <c r="E47" s="34" t="s">
        <v>103</v>
      </c>
      <c r="F47" s="19">
        <v>428</v>
      </c>
      <c r="G47" s="19">
        <v>146.2</v>
      </c>
      <c r="H47" s="22">
        <v>0</v>
      </c>
      <c r="I47" s="19">
        <v>146.2</v>
      </c>
      <c r="J47" s="20"/>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row>
    <row r="48" s="3" customFormat="1" ht="75" customHeight="1" spans="1:41">
      <c r="A48" s="20"/>
      <c r="B48" s="20"/>
      <c r="C48" s="20"/>
      <c r="D48" s="26" t="s">
        <v>104</v>
      </c>
      <c r="E48" s="26" t="s">
        <v>105</v>
      </c>
      <c r="F48" s="26">
        <v>179</v>
      </c>
      <c r="G48" s="19">
        <v>0</v>
      </c>
      <c r="H48" s="22">
        <v>0</v>
      </c>
      <c r="I48" s="19">
        <v>0</v>
      </c>
      <c r="J48" s="20"/>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row>
    <row r="49" s="3" customFormat="1" ht="75" customHeight="1" spans="1:41">
      <c r="A49" s="23"/>
      <c r="B49" s="23"/>
      <c r="C49" s="20"/>
      <c r="D49" s="35" t="s">
        <v>106</v>
      </c>
      <c r="E49" s="35" t="s">
        <v>107</v>
      </c>
      <c r="F49" s="26">
        <v>93</v>
      </c>
      <c r="G49" s="19">
        <v>0</v>
      </c>
      <c r="H49" s="22">
        <v>0</v>
      </c>
      <c r="I49" s="19">
        <v>0</v>
      </c>
      <c r="J49" s="23"/>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row>
    <row r="50" s="3" customFormat="1" ht="33" customHeight="1" spans="1:41">
      <c r="A50" s="17" t="s">
        <v>95</v>
      </c>
      <c r="B50" s="17"/>
      <c r="C50" s="17"/>
      <c r="D50" s="17"/>
      <c r="E50" s="17"/>
      <c r="F50" s="33">
        <f>SUM(F44:F49)</f>
        <v>2000</v>
      </c>
      <c r="G50" s="18">
        <f>SUM(G44:G49)</f>
        <v>892.4</v>
      </c>
      <c r="H50" s="18">
        <f>SUM(H44:H49)</f>
        <v>0</v>
      </c>
      <c r="I50" s="18">
        <f>SUM(I44:I49)</f>
        <v>892.4</v>
      </c>
      <c r="J50" s="19"/>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row>
    <row r="51" s="3" customFormat="1" ht="32" customHeight="1" spans="1:41">
      <c r="A51" s="19">
        <v>1</v>
      </c>
      <c r="B51" s="24" t="s">
        <v>108</v>
      </c>
      <c r="C51" s="21" t="s">
        <v>14</v>
      </c>
      <c r="D51" s="21" t="s">
        <v>109</v>
      </c>
      <c r="E51" s="21" t="s">
        <v>110</v>
      </c>
      <c r="F51" s="22">
        <v>36</v>
      </c>
      <c r="G51" s="22">
        <f>F51+F52+F53</f>
        <v>200</v>
      </c>
      <c r="H51" s="22">
        <v>36</v>
      </c>
      <c r="I51" s="22">
        <v>0</v>
      </c>
      <c r="J51" s="19"/>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row>
    <row r="52" s="3" customFormat="1" ht="30" customHeight="1" spans="1:41">
      <c r="A52" s="19">
        <v>2</v>
      </c>
      <c r="B52" s="20"/>
      <c r="C52" s="21"/>
      <c r="D52" s="21" t="s">
        <v>111</v>
      </c>
      <c r="E52" s="21" t="s">
        <v>112</v>
      </c>
      <c r="F52" s="22">
        <v>133</v>
      </c>
      <c r="G52" s="22"/>
      <c r="H52" s="22">
        <v>133</v>
      </c>
      <c r="I52" s="22">
        <v>0</v>
      </c>
      <c r="J52" s="19"/>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row>
    <row r="53" s="3" customFormat="1" ht="50" customHeight="1" spans="1:41">
      <c r="A53" s="19">
        <v>3</v>
      </c>
      <c r="B53" s="20"/>
      <c r="C53" s="21"/>
      <c r="D53" s="21" t="s">
        <v>113</v>
      </c>
      <c r="E53" s="21" t="s">
        <v>114</v>
      </c>
      <c r="F53" s="22">
        <v>31</v>
      </c>
      <c r="G53" s="22"/>
      <c r="H53" s="22">
        <v>31</v>
      </c>
      <c r="I53" s="22">
        <v>0</v>
      </c>
      <c r="J53" s="19"/>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row>
    <row r="54" s="3" customFormat="1" ht="49" customHeight="1" spans="1:41">
      <c r="A54" s="19">
        <v>4</v>
      </c>
      <c r="B54" s="20"/>
      <c r="C54" s="21" t="s">
        <v>24</v>
      </c>
      <c r="D54" s="19" t="s">
        <v>115</v>
      </c>
      <c r="E54" s="19" t="s">
        <v>116</v>
      </c>
      <c r="F54" s="29">
        <v>30</v>
      </c>
      <c r="G54" s="22">
        <f>F54+F55+F56+F57</f>
        <v>200</v>
      </c>
      <c r="H54" s="22">
        <v>30</v>
      </c>
      <c r="I54" s="22">
        <v>0</v>
      </c>
      <c r="J54" s="19"/>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row>
    <row r="55" s="3" customFormat="1" ht="43" customHeight="1" spans="1:41">
      <c r="A55" s="19">
        <v>5</v>
      </c>
      <c r="B55" s="20"/>
      <c r="C55" s="21"/>
      <c r="D55" s="19" t="s">
        <v>117</v>
      </c>
      <c r="E55" s="19" t="s">
        <v>118</v>
      </c>
      <c r="F55" s="29">
        <v>80</v>
      </c>
      <c r="G55" s="22"/>
      <c r="H55" s="22">
        <v>80</v>
      </c>
      <c r="I55" s="22">
        <v>0</v>
      </c>
      <c r="J55" s="19"/>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row>
    <row r="56" s="3" customFormat="1" ht="41" customHeight="1" spans="1:41">
      <c r="A56" s="19">
        <v>6</v>
      </c>
      <c r="B56" s="20"/>
      <c r="C56" s="21"/>
      <c r="D56" s="19" t="s">
        <v>119</v>
      </c>
      <c r="E56" s="19" t="s">
        <v>120</v>
      </c>
      <c r="F56" s="29">
        <v>60</v>
      </c>
      <c r="G56" s="22"/>
      <c r="H56" s="22">
        <v>0</v>
      </c>
      <c r="I56" s="22">
        <v>60</v>
      </c>
      <c r="J56" s="19"/>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row>
    <row r="57" s="3" customFormat="1" ht="41" customHeight="1" spans="1:41">
      <c r="A57" s="19">
        <v>7</v>
      </c>
      <c r="B57" s="23"/>
      <c r="C57" s="21"/>
      <c r="D57" s="19" t="s">
        <v>121</v>
      </c>
      <c r="E57" s="19" t="s">
        <v>122</v>
      </c>
      <c r="F57" s="22">
        <v>30</v>
      </c>
      <c r="G57" s="22"/>
      <c r="H57" s="22">
        <v>30</v>
      </c>
      <c r="I57" s="22">
        <v>0</v>
      </c>
      <c r="J57" s="19"/>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row>
    <row r="58" s="3" customFormat="1" ht="56" customHeight="1" spans="1:41">
      <c r="A58" s="19">
        <v>8</v>
      </c>
      <c r="B58" s="24" t="s">
        <v>108</v>
      </c>
      <c r="C58" s="19" t="s">
        <v>33</v>
      </c>
      <c r="D58" s="19" t="s">
        <v>123</v>
      </c>
      <c r="E58" s="19" t="s">
        <v>124</v>
      </c>
      <c r="F58" s="29">
        <v>29.04</v>
      </c>
      <c r="G58" s="29">
        <f>F58+F59+F60+F61+F62</f>
        <v>200</v>
      </c>
      <c r="H58" s="29">
        <v>0</v>
      </c>
      <c r="I58" s="29">
        <v>29.04</v>
      </c>
      <c r="J58" s="19"/>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row>
    <row r="59" s="3" customFormat="1" ht="49" customHeight="1" spans="1:41">
      <c r="A59" s="19">
        <v>9</v>
      </c>
      <c r="B59" s="20"/>
      <c r="C59" s="19"/>
      <c r="D59" s="19" t="s">
        <v>125</v>
      </c>
      <c r="E59" s="19" t="s">
        <v>126</v>
      </c>
      <c r="F59" s="29">
        <v>50</v>
      </c>
      <c r="G59" s="29"/>
      <c r="H59" s="29">
        <v>50</v>
      </c>
      <c r="I59" s="29">
        <v>0</v>
      </c>
      <c r="J59" s="19"/>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row>
    <row r="60" s="3" customFormat="1" ht="56" customHeight="1" spans="1:41">
      <c r="A60" s="19">
        <v>10</v>
      </c>
      <c r="B60" s="20"/>
      <c r="C60" s="19"/>
      <c r="D60" s="19" t="s">
        <v>127</v>
      </c>
      <c r="E60" s="19" t="s">
        <v>128</v>
      </c>
      <c r="F60" s="29">
        <v>45</v>
      </c>
      <c r="G60" s="29"/>
      <c r="H60" s="29">
        <v>45</v>
      </c>
      <c r="I60" s="29">
        <v>0</v>
      </c>
      <c r="J60" s="19"/>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row>
    <row r="61" s="3" customFormat="1" ht="43" customHeight="1" spans="1:41">
      <c r="A61" s="19">
        <v>11</v>
      </c>
      <c r="B61" s="20"/>
      <c r="C61" s="19"/>
      <c r="D61" s="19" t="s">
        <v>129</v>
      </c>
      <c r="E61" s="19" t="s">
        <v>130</v>
      </c>
      <c r="F61" s="29">
        <v>20</v>
      </c>
      <c r="G61" s="29"/>
      <c r="H61" s="29">
        <v>20</v>
      </c>
      <c r="I61" s="29">
        <v>0</v>
      </c>
      <c r="J61" s="19"/>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row>
    <row r="62" s="3" customFormat="1" ht="59" customHeight="1" spans="1:41">
      <c r="A62" s="19">
        <v>12</v>
      </c>
      <c r="B62" s="20"/>
      <c r="C62" s="19"/>
      <c r="D62" s="19" t="s">
        <v>131</v>
      </c>
      <c r="E62" s="19" t="s">
        <v>131</v>
      </c>
      <c r="F62" s="19">
        <v>55.96</v>
      </c>
      <c r="G62" s="29"/>
      <c r="H62" s="29">
        <v>0</v>
      </c>
      <c r="I62" s="29">
        <v>55.96</v>
      </c>
      <c r="J62" s="19"/>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row>
    <row r="63" s="3" customFormat="1" ht="82" customHeight="1" spans="1:41">
      <c r="A63" s="19">
        <v>13</v>
      </c>
      <c r="B63" s="20"/>
      <c r="C63" s="21" t="s">
        <v>37</v>
      </c>
      <c r="D63" s="21" t="s">
        <v>132</v>
      </c>
      <c r="E63" s="21" t="s">
        <v>133</v>
      </c>
      <c r="F63" s="22">
        <v>30</v>
      </c>
      <c r="G63" s="22">
        <f>F63+F64</f>
        <v>200</v>
      </c>
      <c r="H63" s="22">
        <v>30</v>
      </c>
      <c r="I63" s="22">
        <v>0</v>
      </c>
      <c r="J63" s="19"/>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row>
    <row r="64" s="3" customFormat="1" ht="90" customHeight="1" spans="1:41">
      <c r="A64" s="19">
        <v>14</v>
      </c>
      <c r="B64" s="20"/>
      <c r="C64" s="21"/>
      <c r="D64" s="21" t="s">
        <v>134</v>
      </c>
      <c r="E64" s="21" t="s">
        <v>135</v>
      </c>
      <c r="F64" s="22">
        <v>170</v>
      </c>
      <c r="G64" s="22"/>
      <c r="H64" s="22">
        <v>170</v>
      </c>
      <c r="I64" s="22">
        <v>0</v>
      </c>
      <c r="J64" s="19"/>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row>
    <row r="65" s="3" customFormat="1" ht="99" customHeight="1" spans="1:41">
      <c r="A65" s="19">
        <v>15</v>
      </c>
      <c r="B65" s="20"/>
      <c r="C65" s="19" t="s">
        <v>48</v>
      </c>
      <c r="D65" s="39" t="s">
        <v>136</v>
      </c>
      <c r="E65" s="39" t="s">
        <v>137</v>
      </c>
      <c r="F65" s="22">
        <v>46.661027</v>
      </c>
      <c r="G65" s="22">
        <v>200</v>
      </c>
      <c r="H65" s="22">
        <v>46.66</v>
      </c>
      <c r="I65" s="22">
        <v>0</v>
      </c>
      <c r="J65" s="19"/>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row>
    <row r="66" s="3" customFormat="1" ht="109" customHeight="1" spans="1:41">
      <c r="A66" s="19">
        <v>16</v>
      </c>
      <c r="B66" s="20"/>
      <c r="C66" s="19"/>
      <c r="D66" s="39" t="s">
        <v>138</v>
      </c>
      <c r="E66" s="39" t="s">
        <v>139</v>
      </c>
      <c r="F66" s="22">
        <v>100.073926</v>
      </c>
      <c r="G66" s="22"/>
      <c r="H66" s="22">
        <v>61.67</v>
      </c>
      <c r="I66" s="22">
        <v>30</v>
      </c>
      <c r="J66" s="19"/>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row>
    <row r="67" s="3" customFormat="1" ht="105" customHeight="1" spans="1:41">
      <c r="A67" s="19">
        <v>17</v>
      </c>
      <c r="B67" s="23"/>
      <c r="C67" s="19"/>
      <c r="D67" s="39" t="s">
        <v>140</v>
      </c>
      <c r="E67" s="39" t="s">
        <v>141</v>
      </c>
      <c r="F67" s="22">
        <v>61.669565</v>
      </c>
      <c r="G67" s="22"/>
      <c r="H67" s="22">
        <v>61.67</v>
      </c>
      <c r="I67" s="22">
        <v>0</v>
      </c>
      <c r="J67" s="19"/>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row>
    <row r="68" s="3" customFormat="1" ht="87" customHeight="1" spans="1:41">
      <c r="A68" s="19">
        <v>18</v>
      </c>
      <c r="B68" s="24" t="s">
        <v>108</v>
      </c>
      <c r="C68" s="19" t="s">
        <v>63</v>
      </c>
      <c r="D68" s="21" t="s">
        <v>142</v>
      </c>
      <c r="E68" s="21" t="s">
        <v>143</v>
      </c>
      <c r="F68" s="22">
        <v>69.5</v>
      </c>
      <c r="G68" s="22">
        <f>F69+F68+F70+F71</f>
        <v>200</v>
      </c>
      <c r="H68" s="22">
        <v>69.5</v>
      </c>
      <c r="I68" s="22">
        <v>0</v>
      </c>
      <c r="J68" s="19"/>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row>
    <row r="69" s="3" customFormat="1" ht="84" customHeight="1" spans="1:41">
      <c r="A69" s="19">
        <v>19</v>
      </c>
      <c r="B69" s="20"/>
      <c r="C69" s="19"/>
      <c r="D69" s="21" t="s">
        <v>144</v>
      </c>
      <c r="E69" s="21" t="s">
        <v>145</v>
      </c>
      <c r="F69" s="22">
        <v>80.5</v>
      </c>
      <c r="G69" s="22"/>
      <c r="H69" s="22">
        <v>10</v>
      </c>
      <c r="I69" s="22">
        <v>70.5</v>
      </c>
      <c r="J69" s="19"/>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row>
    <row r="70" s="3" customFormat="1" ht="84" customHeight="1" spans="1:41">
      <c r="A70" s="19">
        <v>20</v>
      </c>
      <c r="B70" s="20"/>
      <c r="C70" s="19"/>
      <c r="D70" s="21" t="s">
        <v>146</v>
      </c>
      <c r="E70" s="21" t="s">
        <v>147</v>
      </c>
      <c r="F70" s="22">
        <v>24.5</v>
      </c>
      <c r="G70" s="22"/>
      <c r="H70" s="22">
        <v>24.5</v>
      </c>
      <c r="I70" s="22">
        <v>0</v>
      </c>
      <c r="J70" s="19"/>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row>
    <row r="71" s="3" customFormat="1" ht="179" customHeight="1" spans="1:41">
      <c r="A71" s="19">
        <v>21</v>
      </c>
      <c r="B71" s="20"/>
      <c r="C71" s="19"/>
      <c r="D71" s="26" t="s">
        <v>148</v>
      </c>
      <c r="E71" s="21" t="s">
        <v>149</v>
      </c>
      <c r="F71" s="22">
        <v>25.5</v>
      </c>
      <c r="G71" s="22"/>
      <c r="H71" s="22">
        <v>0</v>
      </c>
      <c r="I71" s="22">
        <v>25.5</v>
      </c>
      <c r="J71" s="19"/>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row>
    <row r="72" s="3" customFormat="1" ht="89" customHeight="1" spans="1:41">
      <c r="A72" s="19">
        <v>22</v>
      </c>
      <c r="B72" s="20"/>
      <c r="C72" s="29" t="s">
        <v>74</v>
      </c>
      <c r="D72" s="40" t="s">
        <v>150</v>
      </c>
      <c r="E72" s="40" t="s">
        <v>151</v>
      </c>
      <c r="F72" s="41">
        <v>240</v>
      </c>
      <c r="G72" s="22">
        <v>200</v>
      </c>
      <c r="H72" s="22">
        <v>127</v>
      </c>
      <c r="I72" s="22">
        <v>73</v>
      </c>
      <c r="J72" s="19"/>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row>
    <row r="73" s="3" customFormat="1" ht="47" customHeight="1" spans="1:41">
      <c r="A73" s="19">
        <v>23</v>
      </c>
      <c r="B73" s="24" t="s">
        <v>108</v>
      </c>
      <c r="C73" s="29" t="s">
        <v>80</v>
      </c>
      <c r="D73" s="21" t="s">
        <v>152</v>
      </c>
      <c r="E73" s="21" t="s">
        <v>153</v>
      </c>
      <c r="F73" s="22">
        <v>62</v>
      </c>
      <c r="G73" s="22">
        <f>F73+F74+F75+F76+F77</f>
        <v>200</v>
      </c>
      <c r="H73" s="22">
        <v>62</v>
      </c>
      <c r="I73" s="22">
        <v>0</v>
      </c>
      <c r="J73" s="19"/>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row>
    <row r="74" s="3" customFormat="1" ht="55" customHeight="1" spans="1:41">
      <c r="A74" s="19">
        <v>24</v>
      </c>
      <c r="B74" s="20"/>
      <c r="C74" s="29"/>
      <c r="D74" s="21" t="s">
        <v>154</v>
      </c>
      <c r="E74" s="21" t="s">
        <v>155</v>
      </c>
      <c r="F74" s="22">
        <v>50</v>
      </c>
      <c r="G74" s="22"/>
      <c r="H74" s="22">
        <v>50</v>
      </c>
      <c r="I74" s="22">
        <v>0</v>
      </c>
      <c r="J74" s="19"/>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row>
    <row r="75" s="3" customFormat="1" ht="47" customHeight="1" spans="1:41">
      <c r="A75" s="19">
        <v>25</v>
      </c>
      <c r="B75" s="20"/>
      <c r="C75" s="29"/>
      <c r="D75" s="42" t="s">
        <v>156</v>
      </c>
      <c r="E75" s="42" t="s">
        <v>157</v>
      </c>
      <c r="F75" s="43">
        <v>50</v>
      </c>
      <c r="G75" s="22"/>
      <c r="H75" s="22">
        <v>0</v>
      </c>
      <c r="I75" s="22">
        <v>50</v>
      </c>
      <c r="J75" s="19"/>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row>
    <row r="76" s="3" customFormat="1" ht="55" customHeight="1" spans="1:41">
      <c r="A76" s="19">
        <v>26</v>
      </c>
      <c r="B76" s="20"/>
      <c r="C76" s="29"/>
      <c r="D76" s="42" t="s">
        <v>158</v>
      </c>
      <c r="E76" s="40" t="s">
        <v>159</v>
      </c>
      <c r="F76" s="43">
        <v>13</v>
      </c>
      <c r="G76" s="22"/>
      <c r="H76" s="22">
        <v>0</v>
      </c>
      <c r="I76" s="22">
        <v>13</v>
      </c>
      <c r="J76" s="19"/>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row>
    <row r="77" s="3" customFormat="1" ht="80" customHeight="1" spans="1:41">
      <c r="A77" s="19">
        <v>27</v>
      </c>
      <c r="B77" s="20"/>
      <c r="C77" s="29"/>
      <c r="D77" s="42" t="s">
        <v>160</v>
      </c>
      <c r="E77" s="42" t="s">
        <v>161</v>
      </c>
      <c r="F77" s="22">
        <v>25</v>
      </c>
      <c r="G77" s="22"/>
      <c r="H77" s="22">
        <v>25</v>
      </c>
      <c r="I77" s="22">
        <v>0</v>
      </c>
      <c r="J77" s="19"/>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row>
    <row r="78" s="3" customFormat="1" ht="69" customHeight="1" spans="1:41">
      <c r="A78" s="19">
        <v>28</v>
      </c>
      <c r="B78" s="20"/>
      <c r="C78" s="29" t="s">
        <v>88</v>
      </c>
      <c r="D78" s="21" t="s">
        <v>162</v>
      </c>
      <c r="E78" s="19" t="s">
        <v>163</v>
      </c>
      <c r="F78" s="22">
        <v>50</v>
      </c>
      <c r="G78" s="22">
        <f>F78+F79+F80</f>
        <v>200</v>
      </c>
      <c r="H78" s="22">
        <v>0</v>
      </c>
      <c r="I78" s="22">
        <v>50</v>
      </c>
      <c r="J78" s="19"/>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row>
    <row r="79" s="3" customFormat="1" ht="79" customHeight="1" spans="1:41">
      <c r="A79" s="19">
        <v>29</v>
      </c>
      <c r="B79" s="20"/>
      <c r="C79" s="29"/>
      <c r="D79" s="19" t="s">
        <v>164</v>
      </c>
      <c r="E79" s="19" t="s">
        <v>165</v>
      </c>
      <c r="F79" s="22">
        <v>18</v>
      </c>
      <c r="G79" s="22"/>
      <c r="H79" s="22">
        <v>0</v>
      </c>
      <c r="I79" s="22">
        <v>18</v>
      </c>
      <c r="J79" s="19"/>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row>
    <row r="80" s="3" customFormat="1" ht="94" customHeight="1" spans="1:41">
      <c r="A80" s="19">
        <v>30</v>
      </c>
      <c r="B80" s="23"/>
      <c r="C80" s="29"/>
      <c r="D80" s="19" t="s">
        <v>166</v>
      </c>
      <c r="E80" s="19" t="s">
        <v>167</v>
      </c>
      <c r="F80" s="22">
        <v>132</v>
      </c>
      <c r="G80" s="22"/>
      <c r="H80" s="22">
        <v>132</v>
      </c>
      <c r="I80" s="22">
        <v>0</v>
      </c>
      <c r="J80" s="19"/>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row>
    <row r="81" s="3" customFormat="1" ht="76" customHeight="1" spans="1:41">
      <c r="A81" s="19">
        <v>31</v>
      </c>
      <c r="B81" s="24" t="s">
        <v>108</v>
      </c>
      <c r="C81" s="19" t="s">
        <v>168</v>
      </c>
      <c r="D81" s="19" t="s">
        <v>169</v>
      </c>
      <c r="E81" s="19" t="s">
        <v>170</v>
      </c>
      <c r="F81" s="29">
        <v>191.63</v>
      </c>
      <c r="G81" s="22">
        <v>948.2</v>
      </c>
      <c r="H81" s="22">
        <v>0</v>
      </c>
      <c r="I81" s="29">
        <v>191.63</v>
      </c>
      <c r="J81" s="19"/>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row>
    <row r="82" s="3" customFormat="1" ht="59" customHeight="1" spans="1:41">
      <c r="A82" s="19">
        <v>32</v>
      </c>
      <c r="B82" s="20"/>
      <c r="C82" s="19"/>
      <c r="D82" s="19" t="s">
        <v>171</v>
      </c>
      <c r="E82" s="19" t="s">
        <v>172</v>
      </c>
      <c r="F82" s="29">
        <v>123</v>
      </c>
      <c r="G82" s="22"/>
      <c r="H82" s="22">
        <v>0</v>
      </c>
      <c r="I82" s="29">
        <v>123</v>
      </c>
      <c r="J82" s="19"/>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row>
    <row r="83" s="3" customFormat="1" ht="66" customHeight="1" spans="1:41">
      <c r="A83" s="19">
        <v>33</v>
      </c>
      <c r="B83" s="20"/>
      <c r="C83" s="19"/>
      <c r="D83" s="19" t="s">
        <v>173</v>
      </c>
      <c r="E83" s="19" t="s">
        <v>174</v>
      </c>
      <c r="F83" s="29">
        <v>123.6</v>
      </c>
      <c r="G83" s="22"/>
      <c r="H83" s="22">
        <v>0</v>
      </c>
      <c r="I83" s="29">
        <v>123.6</v>
      </c>
      <c r="J83" s="19"/>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row>
    <row r="84" s="3" customFormat="1" ht="73" customHeight="1" spans="1:41">
      <c r="A84" s="19">
        <v>34</v>
      </c>
      <c r="B84" s="20"/>
      <c r="C84" s="19"/>
      <c r="D84" s="19" t="s">
        <v>175</v>
      </c>
      <c r="E84" s="19" t="s">
        <v>176</v>
      </c>
      <c r="F84" s="22">
        <v>101.27</v>
      </c>
      <c r="G84" s="22"/>
      <c r="H84" s="22">
        <v>0</v>
      </c>
      <c r="I84" s="22">
        <v>101.27</v>
      </c>
      <c r="J84" s="19"/>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row>
    <row r="85" s="3" customFormat="1" ht="77" customHeight="1" spans="1:41">
      <c r="A85" s="19">
        <v>35</v>
      </c>
      <c r="B85" s="20"/>
      <c r="C85" s="19"/>
      <c r="D85" s="19" t="s">
        <v>177</v>
      </c>
      <c r="E85" s="34" t="s">
        <v>176</v>
      </c>
      <c r="F85" s="29">
        <v>153.5</v>
      </c>
      <c r="G85" s="22"/>
      <c r="H85" s="22">
        <v>0</v>
      </c>
      <c r="I85" s="29">
        <v>153.5</v>
      </c>
      <c r="J85" s="19"/>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row>
    <row r="86" s="3" customFormat="1" ht="121" customHeight="1" spans="1:41">
      <c r="A86" s="19">
        <v>36</v>
      </c>
      <c r="B86" s="23"/>
      <c r="C86" s="19"/>
      <c r="D86" s="26" t="s">
        <v>178</v>
      </c>
      <c r="E86" s="19" t="s">
        <v>179</v>
      </c>
      <c r="F86" s="29">
        <v>255.2</v>
      </c>
      <c r="G86" s="22"/>
      <c r="H86" s="22">
        <v>0</v>
      </c>
      <c r="I86" s="29">
        <v>255.2</v>
      </c>
      <c r="J86" s="19"/>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row>
    <row r="87" s="3" customFormat="1" ht="40" customHeight="1" spans="1:41">
      <c r="A87" s="17" t="s">
        <v>95</v>
      </c>
      <c r="B87" s="17"/>
      <c r="C87" s="17"/>
      <c r="D87" s="17"/>
      <c r="E87" s="17"/>
      <c r="F87" s="33">
        <v>2748.2</v>
      </c>
      <c r="G87" s="18">
        <f>G51+G54+G58+G63+G65+G68+G72+G73+G78+G81</f>
        <v>2748.2</v>
      </c>
      <c r="H87" s="18">
        <f>SUM(H51:H86)</f>
        <v>1325</v>
      </c>
      <c r="I87" s="18">
        <f>SUM(I51:I86)</f>
        <v>1423.2</v>
      </c>
      <c r="J87" s="19"/>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row>
    <row r="88" s="3" customFormat="1" ht="65" customHeight="1" spans="1:41">
      <c r="A88" s="19">
        <v>1</v>
      </c>
      <c r="B88" s="19" t="s">
        <v>180</v>
      </c>
      <c r="C88" s="21" t="s">
        <v>168</v>
      </c>
      <c r="D88" s="21" t="s">
        <v>181</v>
      </c>
      <c r="E88" s="32" t="s">
        <v>182</v>
      </c>
      <c r="F88" s="22">
        <v>284</v>
      </c>
      <c r="G88" s="22">
        <v>284</v>
      </c>
      <c r="H88" s="22">
        <v>0</v>
      </c>
      <c r="I88" s="22">
        <v>284</v>
      </c>
      <c r="J88" s="19"/>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row>
    <row r="89" s="3" customFormat="1" ht="144" customHeight="1" spans="1:41">
      <c r="A89" s="19">
        <v>2</v>
      </c>
      <c r="B89" s="19" t="s">
        <v>183</v>
      </c>
      <c r="C89" s="21" t="s">
        <v>184</v>
      </c>
      <c r="D89" s="21" t="s">
        <v>185</v>
      </c>
      <c r="E89" s="21" t="s">
        <v>186</v>
      </c>
      <c r="F89" s="22">
        <v>452.4</v>
      </c>
      <c r="G89" s="22">
        <v>452.4</v>
      </c>
      <c r="H89" s="22">
        <v>0</v>
      </c>
      <c r="I89" s="22">
        <v>452.4</v>
      </c>
      <c r="J89" s="19"/>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row>
    <row r="90" s="3" customFormat="1" ht="40" customHeight="1" spans="1:41">
      <c r="A90" s="17" t="s">
        <v>95</v>
      </c>
      <c r="B90" s="17"/>
      <c r="C90" s="17"/>
      <c r="D90" s="17"/>
      <c r="E90" s="17"/>
      <c r="F90" s="33">
        <f>F88+F89</f>
        <v>736.4</v>
      </c>
      <c r="G90" s="33">
        <f>G88+G89</f>
        <v>736.4</v>
      </c>
      <c r="H90" s="18">
        <f>SUM(H88:H89)</f>
        <v>0</v>
      </c>
      <c r="I90" s="18">
        <f>SUM(I88:I89)</f>
        <v>736.4</v>
      </c>
      <c r="J90" s="19"/>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row>
    <row r="91" s="3" customFormat="1" ht="40" customHeight="1" spans="1:41">
      <c r="A91" s="17" t="s">
        <v>187</v>
      </c>
      <c r="B91" s="17"/>
      <c r="C91" s="17"/>
      <c r="D91" s="17"/>
      <c r="E91" s="17"/>
      <c r="F91" s="18">
        <f>F90+F87+F43+F50</f>
        <v>17118.6</v>
      </c>
      <c r="G91" s="18">
        <f>G90+G87+G43+G50</f>
        <v>16011</v>
      </c>
      <c r="H91" s="18">
        <f>H90+H87+H50+H43</f>
        <v>9073</v>
      </c>
      <c r="I91" s="18">
        <f>I90+I87+I50+I43</f>
        <v>6938</v>
      </c>
      <c r="J91" s="19"/>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row>
  </sheetData>
  <mergeCells count="88">
    <mergeCell ref="A1:J1"/>
    <mergeCell ref="A2:J2"/>
    <mergeCell ref="G3:J3"/>
    <mergeCell ref="H4:I4"/>
    <mergeCell ref="A43:E43"/>
    <mergeCell ref="A50:E50"/>
    <mergeCell ref="A87:E87"/>
    <mergeCell ref="A90:E90"/>
    <mergeCell ref="A91:E91"/>
    <mergeCell ref="A4:A5"/>
    <mergeCell ref="A44:A45"/>
    <mergeCell ref="A46:A49"/>
    <mergeCell ref="B4:B5"/>
    <mergeCell ref="B6:B9"/>
    <mergeCell ref="B10:B13"/>
    <mergeCell ref="B14:B20"/>
    <mergeCell ref="B21:B27"/>
    <mergeCell ref="B28:B32"/>
    <mergeCell ref="B33:B39"/>
    <mergeCell ref="B40:B42"/>
    <mergeCell ref="B44:B49"/>
    <mergeCell ref="B51:B57"/>
    <mergeCell ref="B58:B67"/>
    <mergeCell ref="B68:B72"/>
    <mergeCell ref="B73:B80"/>
    <mergeCell ref="B81:B86"/>
    <mergeCell ref="C4:C5"/>
    <mergeCell ref="C6:C9"/>
    <mergeCell ref="C10:C13"/>
    <mergeCell ref="C14:C15"/>
    <mergeCell ref="C16:C20"/>
    <mergeCell ref="C21:C27"/>
    <mergeCell ref="C28:C32"/>
    <mergeCell ref="C33:C35"/>
    <mergeCell ref="C36:C39"/>
    <mergeCell ref="C40:C42"/>
    <mergeCell ref="C44:C45"/>
    <mergeCell ref="C46:C49"/>
    <mergeCell ref="C51:C53"/>
    <mergeCell ref="C54:C57"/>
    <mergeCell ref="C58:C62"/>
    <mergeCell ref="C63:C64"/>
    <mergeCell ref="C65:C67"/>
    <mergeCell ref="C68:C71"/>
    <mergeCell ref="C73:C77"/>
    <mergeCell ref="C78:C80"/>
    <mergeCell ref="C81:C86"/>
    <mergeCell ref="D4:D5"/>
    <mergeCell ref="E4:E5"/>
    <mergeCell ref="F4:F5"/>
    <mergeCell ref="G4:G5"/>
    <mergeCell ref="G6:G9"/>
    <mergeCell ref="G10:G13"/>
    <mergeCell ref="G14:G15"/>
    <mergeCell ref="G16:G20"/>
    <mergeCell ref="G21:G27"/>
    <mergeCell ref="G28:G32"/>
    <mergeCell ref="G33:G35"/>
    <mergeCell ref="G36:G39"/>
    <mergeCell ref="G40:G42"/>
    <mergeCell ref="G51:G53"/>
    <mergeCell ref="G54:G57"/>
    <mergeCell ref="G58:G62"/>
    <mergeCell ref="G63:G64"/>
    <mergeCell ref="G65:G67"/>
    <mergeCell ref="G68:G71"/>
    <mergeCell ref="G73:G77"/>
    <mergeCell ref="G78:G80"/>
    <mergeCell ref="G81:G86"/>
    <mergeCell ref="J4:J5"/>
    <mergeCell ref="J6:J9"/>
    <mergeCell ref="J10:J13"/>
    <mergeCell ref="J14:J15"/>
    <mergeCell ref="J16:J20"/>
    <mergeCell ref="J21:J27"/>
    <mergeCell ref="J28:J32"/>
    <mergeCell ref="J33:J35"/>
    <mergeCell ref="J36:J39"/>
    <mergeCell ref="J40:J42"/>
    <mergeCell ref="J44:J49"/>
    <mergeCell ref="J51:J53"/>
    <mergeCell ref="J54:J57"/>
    <mergeCell ref="J58:J62"/>
    <mergeCell ref="J63:J64"/>
    <mergeCell ref="J65:J67"/>
    <mergeCell ref="J68:J71"/>
    <mergeCell ref="J73:J77"/>
    <mergeCell ref="J78:J80"/>
  </mergeCells>
  <pageMargins left="0.590277777777778" right="0.590277777777778" top="0.354166666666667" bottom="0.393055555555556" header="0.5" footer="0.196527777777778"/>
  <pageSetup paperSize="9" scale="75" fitToHeight="0" orientation="landscape" horizontalDpi="600"/>
  <headerFooter alignWithMargins="0">
    <oddFooter>&amp;C第 &amp;P 页，共 &amp;N 页</oddFooter>
  </headerFooter>
  <ignoredErrors>
    <ignoredError sqref="G6" formulaRange="1"/>
  </ignoredErrors>
</worksheet>
</file>

<file path=docProps/app.xml><?xml version="1.0" encoding="utf-8"?>
<Properties xmlns="http://schemas.openxmlformats.org/officeDocument/2006/extended-properties" xmlns:vt="http://schemas.openxmlformats.org/officeDocument/2006/docPropsVTypes">
  <Company>屯昌县（屯城镇）</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Hyg</dc:creator>
  <cp:lastModifiedBy>宽宽.</cp:lastModifiedBy>
  <dcterms:created xsi:type="dcterms:W3CDTF">2022-01-18T07:50:00Z</dcterms:created>
  <dcterms:modified xsi:type="dcterms:W3CDTF">2022-03-14T03:44:14Z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8F146B3C1B5245778CC78FC980EC14E4</vt:lpwstr>
  </property>
</Properties>
</file>