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合格" sheetId="1" r:id="rId1"/>
  </sheets>
  <definedNames>
    <definedName name="_xlnm.Print_Titles" localSheetId="0">'合格'!$2:$3</definedName>
    <definedName name="_xlnm._FilterDatabase" localSheetId="0" hidden="1">'合格'!$A$3:$E$384</definedName>
  </definedNames>
  <calcPr fullCalcOnLoad="1"/>
</workbook>
</file>

<file path=xl/sharedStrings.xml><?xml version="1.0" encoding="utf-8"?>
<sst xmlns="http://schemas.openxmlformats.org/spreadsheetml/2006/main" count="769" uniqueCount="385">
  <si>
    <t>附件1</t>
  </si>
  <si>
    <t>保亭县2022年保亭中学高中学科教师招聘资格初审合格名单</t>
  </si>
  <si>
    <t>序号</t>
  </si>
  <si>
    <t>报考岗位</t>
  </si>
  <si>
    <t>姓名</t>
  </si>
  <si>
    <t>身份证号码</t>
  </si>
  <si>
    <t>备注</t>
  </si>
  <si>
    <t>51201-政治教师</t>
  </si>
  <si>
    <t>460006********4022</t>
  </si>
  <si>
    <t>469022********2429</t>
  </si>
  <si>
    <t>460104********0012</t>
  </si>
  <si>
    <t>460003********2620</t>
  </si>
  <si>
    <t>460300********0324</t>
  </si>
  <si>
    <t>460006********7829</t>
  </si>
  <si>
    <t>460027********7321</t>
  </si>
  <si>
    <t>460003********6047</t>
  </si>
  <si>
    <t>460007********722X</t>
  </si>
  <si>
    <t>460003********1822</t>
  </si>
  <si>
    <t>460003********4847</t>
  </si>
  <si>
    <t>431124********2248</t>
  </si>
  <si>
    <t>460033********1782</t>
  </si>
  <si>
    <t>460003********1426</t>
  </si>
  <si>
    <t>460006********2322</t>
  </si>
  <si>
    <t>460200********4451</t>
  </si>
  <si>
    <t>460007********624X</t>
  </si>
  <si>
    <t>460006********4842</t>
  </si>
  <si>
    <t>460103********0322</t>
  </si>
  <si>
    <t>460035********0227</t>
  </si>
  <si>
    <t>460036********0020</t>
  </si>
  <si>
    <t>469007********7252</t>
  </si>
  <si>
    <t>460005********1029</t>
  </si>
  <si>
    <t>460027********7626</t>
  </si>
  <si>
    <t>460104********0925</t>
  </si>
  <si>
    <t>460035********0020</t>
  </si>
  <si>
    <t>500226********2427</t>
  </si>
  <si>
    <t>460033********5985</t>
  </si>
  <si>
    <t>460003********2022</t>
  </si>
  <si>
    <t>460006********0940</t>
  </si>
  <si>
    <t>460003********4227</t>
  </si>
  <si>
    <t>460006********7221</t>
  </si>
  <si>
    <t>460004********2025</t>
  </si>
  <si>
    <t>460003********764X</t>
  </si>
  <si>
    <t>460200********4446</t>
  </si>
  <si>
    <t>469026********5221</t>
  </si>
  <si>
    <t>460033********452X</t>
  </si>
  <si>
    <t>460003********6668</t>
  </si>
  <si>
    <t>469003********7326</t>
  </si>
  <si>
    <t>460003********5422</t>
  </si>
  <si>
    <t>460028********362X</t>
  </si>
  <si>
    <t>460003********2821</t>
  </si>
  <si>
    <t>460103********0324</t>
  </si>
  <si>
    <t>460006********8728</t>
  </si>
  <si>
    <t>460033********5082</t>
  </si>
  <si>
    <t>460003********2427</t>
  </si>
  <si>
    <t>460007********4965</t>
  </si>
  <si>
    <t>460003********4225</t>
  </si>
  <si>
    <t>460003********2023</t>
  </si>
  <si>
    <t>460034********5822</t>
  </si>
  <si>
    <t>460006********5229</t>
  </si>
  <si>
    <t>460003********2221</t>
  </si>
  <si>
    <t>460102********1848</t>
  </si>
  <si>
    <t>513021********7222</t>
  </si>
  <si>
    <t>460003********7448</t>
  </si>
  <si>
    <t>460003********7665</t>
  </si>
  <si>
    <t>460003********2222</t>
  </si>
  <si>
    <t>460026********0946</t>
  </si>
  <si>
    <t>460026********3049</t>
  </si>
  <si>
    <t>140302********0016</t>
  </si>
  <si>
    <t>460200********3142</t>
  </si>
  <si>
    <t>460002********6026</t>
  </si>
  <si>
    <t>460003********4020</t>
  </si>
  <si>
    <t>460033********3244</t>
  </si>
  <si>
    <t>460006********2328</t>
  </si>
  <si>
    <t>460007********5767</t>
  </si>
  <si>
    <t>460002********6425</t>
  </si>
  <si>
    <t>469007********5784</t>
  </si>
  <si>
    <t>460003********3220</t>
  </si>
  <si>
    <t>460035********0717</t>
  </si>
  <si>
    <t>460034********0425</t>
  </si>
  <si>
    <t>460028********4424</t>
  </si>
  <si>
    <t>460003********0826</t>
  </si>
  <si>
    <t>460033********4185</t>
  </si>
  <si>
    <t>460003********7620</t>
  </si>
  <si>
    <t>460027********1024</t>
  </si>
  <si>
    <t>460003********2228</t>
  </si>
  <si>
    <t>460033********4474</t>
  </si>
  <si>
    <t>460026********0921</t>
  </si>
  <si>
    <t>469029********0222</t>
  </si>
  <si>
    <t>460004********482X</t>
  </si>
  <si>
    <t>469001********2220</t>
  </si>
  <si>
    <t>460003********3323</t>
  </si>
  <si>
    <t>460103********0921</t>
  </si>
  <si>
    <t>460031********3629</t>
  </si>
  <si>
    <t>460003********3841</t>
  </si>
  <si>
    <t>460033********3587</t>
  </si>
  <si>
    <t>460003********386X</t>
  </si>
  <si>
    <t>460003********4624</t>
  </si>
  <si>
    <t>460104********1525</t>
  </si>
  <si>
    <t>460003********0249</t>
  </si>
  <si>
    <t>460006********002X</t>
  </si>
  <si>
    <t>460003********6627</t>
  </si>
  <si>
    <t>460034********2126</t>
  </si>
  <si>
    <t>460026********0942</t>
  </si>
  <si>
    <t>460200********4444</t>
  </si>
  <si>
    <t>469003********2722</t>
  </si>
  <si>
    <t>460026********3928</t>
  </si>
  <si>
    <t>460006********722X</t>
  </si>
  <si>
    <t>460007********4969</t>
  </si>
  <si>
    <t>460027********5668</t>
  </si>
  <si>
    <t>460002********1826</t>
  </si>
  <si>
    <t>469003********5621</t>
  </si>
  <si>
    <t>460007********8787</t>
  </si>
  <si>
    <t>460004********0020</t>
  </si>
  <si>
    <t>469029********1529</t>
  </si>
  <si>
    <t>460004********5225</t>
  </si>
  <si>
    <t>460033********7161</t>
  </si>
  <si>
    <t>469003********5627</t>
  </si>
  <si>
    <t>51202-语文教师</t>
  </si>
  <si>
    <t>460004********4449</t>
  </si>
  <si>
    <t>231024********6320</t>
  </si>
  <si>
    <t>410225********2023</t>
  </si>
  <si>
    <t>432503********0594</t>
  </si>
  <si>
    <t>460004********1286</t>
  </si>
  <si>
    <t>460026********2724</t>
  </si>
  <si>
    <t>460002********0528</t>
  </si>
  <si>
    <t>460027********2329</t>
  </si>
  <si>
    <t>460027********6223</t>
  </si>
  <si>
    <t>460033********4508</t>
  </si>
  <si>
    <t>460004********4429</t>
  </si>
  <si>
    <t>460006********0925</t>
  </si>
  <si>
    <t>230184********6327</t>
  </si>
  <si>
    <t>460004********0944</t>
  </si>
  <si>
    <t>460034********092X</t>
  </si>
  <si>
    <t>460200********5347</t>
  </si>
  <si>
    <t>220581********0413</t>
  </si>
  <si>
    <t>460003********1425</t>
  </si>
  <si>
    <t>460007********7221</t>
  </si>
  <si>
    <t>460006********2729</t>
  </si>
  <si>
    <t>460006********4605</t>
  </si>
  <si>
    <t>460033********4471</t>
  </si>
  <si>
    <t>450330********0808</t>
  </si>
  <si>
    <t>460003********2238</t>
  </si>
  <si>
    <t>469003********5967</t>
  </si>
  <si>
    <t>220625********2427</t>
  </si>
  <si>
    <t>460003********0446</t>
  </si>
  <si>
    <t>460200********3608</t>
  </si>
  <si>
    <t>460003********2322</t>
  </si>
  <si>
    <t>460002********4429</t>
  </si>
  <si>
    <t>460002********0040</t>
  </si>
  <si>
    <t>460035********1123</t>
  </si>
  <si>
    <t>460022********6226</t>
  </si>
  <si>
    <t>460104********002X</t>
  </si>
  <si>
    <t>460033********454X</t>
  </si>
  <si>
    <t>460002********1524</t>
  </si>
  <si>
    <t>460031********3242</t>
  </si>
  <si>
    <t>460035********1516</t>
  </si>
  <si>
    <t>460006********1321</t>
  </si>
  <si>
    <t>460003********5828</t>
  </si>
  <si>
    <t>141024********0075</t>
  </si>
  <si>
    <t>460005********432X</t>
  </si>
  <si>
    <t>460006********8429</t>
  </si>
  <si>
    <t>460033********388X</t>
  </si>
  <si>
    <t>460003********3431</t>
  </si>
  <si>
    <t>460004********1426</t>
  </si>
  <si>
    <t>412828********1222</t>
  </si>
  <si>
    <t>460031********6420</t>
  </si>
  <si>
    <t>460007********002X</t>
  </si>
  <si>
    <t>460007********7242</t>
  </si>
  <si>
    <t>469003********5625</t>
  </si>
  <si>
    <t>370831********0724</t>
  </si>
  <si>
    <t>230321********0024</t>
  </si>
  <si>
    <t>460006********3726</t>
  </si>
  <si>
    <t>460025********2422</t>
  </si>
  <si>
    <t>460003********7645</t>
  </si>
  <si>
    <t>460031********1625</t>
  </si>
  <si>
    <t>460004********5222</t>
  </si>
  <si>
    <t>460102********031X</t>
  </si>
  <si>
    <t>460006********2726</t>
  </si>
  <si>
    <t>460200********4900</t>
  </si>
  <si>
    <t>51203-英语教师</t>
  </si>
  <si>
    <t>511622********8325</t>
  </si>
  <si>
    <t>460007********5798</t>
  </si>
  <si>
    <t>460034********0020</t>
  </si>
  <si>
    <t>460007********2063</t>
  </si>
  <si>
    <t>460027********0027</t>
  </si>
  <si>
    <t>460033********0025</t>
  </si>
  <si>
    <t>360121********3141</t>
  </si>
  <si>
    <t>469001********0022</t>
  </si>
  <si>
    <t>412829********0024</t>
  </si>
  <si>
    <t>511002********7026</t>
  </si>
  <si>
    <t>430721********0044</t>
  </si>
  <si>
    <t>460033********4846</t>
  </si>
  <si>
    <t>460033********4864</t>
  </si>
  <si>
    <t>530122********2347</t>
  </si>
  <si>
    <t>460035********0026</t>
  </si>
  <si>
    <t>460033********4501</t>
  </si>
  <si>
    <t>620121********1441</t>
  </si>
  <si>
    <t>460200********0982</t>
  </si>
  <si>
    <t>460103********1826</t>
  </si>
  <si>
    <t>460032********4367</t>
  </si>
  <si>
    <t>320922********0034</t>
  </si>
  <si>
    <t>469027********4786</t>
  </si>
  <si>
    <t>460003********4828</t>
  </si>
  <si>
    <t>230302********5023</t>
  </si>
  <si>
    <t>620423********0376</t>
  </si>
  <si>
    <t>460026********0342</t>
  </si>
  <si>
    <t>210112********2823</t>
  </si>
  <si>
    <t>460006********4624</t>
  </si>
  <si>
    <t>522501********2841</t>
  </si>
  <si>
    <t>460200********0288</t>
  </si>
  <si>
    <t>460200********4709</t>
  </si>
  <si>
    <t>469003********3737</t>
  </si>
  <si>
    <t>460034********2141</t>
  </si>
  <si>
    <t>460004********0626</t>
  </si>
  <si>
    <t>410724********1523</t>
  </si>
  <si>
    <t>460003********0623</t>
  </si>
  <si>
    <t>460034********2123</t>
  </si>
  <si>
    <t>460102********182X</t>
  </si>
  <si>
    <t>445281********0026</t>
  </si>
  <si>
    <t>51204-体育教师</t>
  </si>
  <si>
    <t>460004********4234</t>
  </si>
  <si>
    <t>460034********1515</t>
  </si>
  <si>
    <t>460006********0635</t>
  </si>
  <si>
    <t>460022********5151</t>
  </si>
  <si>
    <t>460026********4531</t>
  </si>
  <si>
    <t>460035********1931</t>
  </si>
  <si>
    <t>460026********3616</t>
  </si>
  <si>
    <t>430124********0822</t>
  </si>
  <si>
    <t>460034********0411</t>
  </si>
  <si>
    <t>460027********3755</t>
  </si>
  <si>
    <t>460003********4115</t>
  </si>
  <si>
    <t>460005********1516</t>
  </si>
  <si>
    <t>460003********4414</t>
  </si>
  <si>
    <t>230208********1314</t>
  </si>
  <si>
    <t>460036********2719</t>
  </si>
  <si>
    <t>460034********3314</t>
  </si>
  <si>
    <t>460034********4412</t>
  </si>
  <si>
    <t>469023********379X</t>
  </si>
  <si>
    <t>460035********0015</t>
  </si>
  <si>
    <t>460035********021X</t>
  </si>
  <si>
    <t>460102********3016</t>
  </si>
  <si>
    <t>460105********6213</t>
  </si>
  <si>
    <t>460033********3236</t>
  </si>
  <si>
    <t>460033********4779</t>
  </si>
  <si>
    <t>460003********4243</t>
  </si>
  <si>
    <t>460003********4454</t>
  </si>
  <si>
    <t>460027********4112</t>
  </si>
  <si>
    <t>460027********4127</t>
  </si>
  <si>
    <t>460003********2253</t>
  </si>
  <si>
    <t>460026********0943</t>
  </si>
  <si>
    <t>460027********133X</t>
  </si>
  <si>
    <t>460200********3155</t>
  </si>
  <si>
    <t>442000********8371</t>
  </si>
  <si>
    <t>460034********0418</t>
  </si>
  <si>
    <t>460035********2319</t>
  </si>
  <si>
    <t>150122********5117</t>
  </si>
  <si>
    <t>460003********423X</t>
  </si>
  <si>
    <t>460006********3711</t>
  </si>
  <si>
    <t>460026********0030</t>
  </si>
  <si>
    <t>460003********7690</t>
  </si>
  <si>
    <t>460005********452X</t>
  </si>
  <si>
    <t>460001********0317</t>
  </si>
  <si>
    <t>350782********1561</t>
  </si>
  <si>
    <t>460002********1212</t>
  </si>
  <si>
    <t>460027********7630</t>
  </si>
  <si>
    <t>210213********0517</t>
  </si>
  <si>
    <t>460004********0610</t>
  </si>
  <si>
    <t>460005********5116</t>
  </si>
  <si>
    <t>410927********6012</t>
  </si>
  <si>
    <t>460026********2425</t>
  </si>
  <si>
    <t>460035********2112</t>
  </si>
  <si>
    <t>460034********241X</t>
  </si>
  <si>
    <t>460003********245X</t>
  </si>
  <si>
    <t>469003********3520</t>
  </si>
  <si>
    <t>460034********3056</t>
  </si>
  <si>
    <t>431023********0533</t>
  </si>
  <si>
    <t>460034********5515</t>
  </si>
  <si>
    <t>460027********8517</t>
  </si>
  <si>
    <t>460006********4632</t>
  </si>
  <si>
    <t>460003********2236</t>
  </si>
  <si>
    <t>430422********9122</t>
  </si>
  <si>
    <t>460035********3016</t>
  </si>
  <si>
    <t>460035********0013</t>
  </si>
  <si>
    <t>460034********3313</t>
  </si>
  <si>
    <t>460001********0733</t>
  </si>
  <si>
    <t>440881********419X</t>
  </si>
  <si>
    <t>460006********7211</t>
  </si>
  <si>
    <t>460003********7214</t>
  </si>
  <si>
    <t>152105********0654</t>
  </si>
  <si>
    <t>469003********9328</t>
  </si>
  <si>
    <t>460003********7611</t>
  </si>
  <si>
    <t>350181********1891</t>
  </si>
  <si>
    <t>460035********1510</t>
  </si>
  <si>
    <t>460034********0922</t>
  </si>
  <si>
    <t>460006********5213</t>
  </si>
  <si>
    <t>460034********5015</t>
  </si>
  <si>
    <t>460003********5625</t>
  </si>
  <si>
    <t>460034********5016</t>
  </si>
  <si>
    <t>460035********1513</t>
  </si>
  <si>
    <t>51205-地理教师</t>
  </si>
  <si>
    <t>530402********2826</t>
  </si>
  <si>
    <t>469007********4977</t>
  </si>
  <si>
    <t>460003********3423</t>
  </si>
  <si>
    <t>460007********082X</t>
  </si>
  <si>
    <t>460003********4061</t>
  </si>
  <si>
    <t>469003********6426</t>
  </si>
  <si>
    <t>220106********2016</t>
  </si>
  <si>
    <t>460032********6249</t>
  </si>
  <si>
    <t>460033********3878</t>
  </si>
  <si>
    <t>460028********3624</t>
  </si>
  <si>
    <t>460030********1827</t>
  </si>
  <si>
    <t>460035********0923</t>
  </si>
  <si>
    <t>460035********2524</t>
  </si>
  <si>
    <t>460103********1523</t>
  </si>
  <si>
    <t>460006********2723</t>
  </si>
  <si>
    <t>460006********4827</t>
  </si>
  <si>
    <t>460002********6028</t>
  </si>
  <si>
    <t>460034********472X</t>
  </si>
  <si>
    <t>460004********342X</t>
  </si>
  <si>
    <t>460007********4664</t>
  </si>
  <si>
    <t>131182********6227</t>
  </si>
  <si>
    <t>460003********3100</t>
  </si>
  <si>
    <t>460104********0921</t>
  </si>
  <si>
    <t>460003********2031</t>
  </si>
  <si>
    <t>460007********4964</t>
  </si>
  <si>
    <t>460034********1521</t>
  </si>
  <si>
    <t>460003********7619</t>
  </si>
  <si>
    <t>460034********1223</t>
  </si>
  <si>
    <t>469022********5112</t>
  </si>
  <si>
    <t>511602********266X</t>
  </si>
  <si>
    <t>460027********2923</t>
  </si>
  <si>
    <t>460003********4224</t>
  </si>
  <si>
    <t>460102********1553</t>
  </si>
  <si>
    <t>460006********1645</t>
  </si>
  <si>
    <t>460006********2340</t>
  </si>
  <si>
    <t>460004********5263</t>
  </si>
  <si>
    <t>460026********4526</t>
  </si>
  <si>
    <t>469027********718X</t>
  </si>
  <si>
    <t>460003********4667</t>
  </si>
  <si>
    <t>460027********3723</t>
  </si>
  <si>
    <t>460035********0723</t>
  </si>
  <si>
    <t>460033********3249</t>
  </si>
  <si>
    <t>460007********0027</t>
  </si>
  <si>
    <t>460027********2980</t>
  </si>
  <si>
    <t>460006********2727</t>
  </si>
  <si>
    <t>460006********0428</t>
  </si>
  <si>
    <t>460025********0322</t>
  </si>
  <si>
    <t>460034********1533</t>
  </si>
  <si>
    <t>460107********3012</t>
  </si>
  <si>
    <t>460027********3767</t>
  </si>
  <si>
    <t>460003********5644</t>
  </si>
  <si>
    <t>460200********3824</t>
  </si>
  <si>
    <t>460021********4418</t>
  </si>
  <si>
    <t>452131********1822</t>
  </si>
  <si>
    <t>460027********6220</t>
  </si>
  <si>
    <t>460200********318X</t>
  </si>
  <si>
    <t>460006********164X</t>
  </si>
  <si>
    <t>460025********1223</t>
  </si>
  <si>
    <t>469023********1321</t>
  </si>
  <si>
    <t>460031********6415</t>
  </si>
  <si>
    <t>460007********4368</t>
  </si>
  <si>
    <t>460030********1523</t>
  </si>
  <si>
    <t>460022********4529</t>
  </si>
  <si>
    <t>460003********1424</t>
  </si>
  <si>
    <t>533023********2927</t>
  </si>
  <si>
    <t>460027********4448</t>
  </si>
  <si>
    <t>460001********0716</t>
  </si>
  <si>
    <t>460033********3305</t>
  </si>
  <si>
    <t>460033********3224</t>
  </si>
  <si>
    <t>460033********3570</t>
  </si>
  <si>
    <t>460027********2969</t>
  </si>
  <si>
    <t>460030********4828</t>
  </si>
  <si>
    <t>469021********3348</t>
  </si>
  <si>
    <t>460003********2142</t>
  </si>
  <si>
    <t>460006********2321</t>
  </si>
  <si>
    <t>460031********6028</t>
  </si>
  <si>
    <t>532524********0310</t>
  </si>
  <si>
    <t>460032********4379</t>
  </si>
  <si>
    <t>460027********1320</t>
  </si>
  <si>
    <t>460025********1821</t>
  </si>
  <si>
    <t>460007********0817</t>
  </si>
  <si>
    <t>469005********0724</t>
  </si>
  <si>
    <t>51206-历史教师</t>
  </si>
  <si>
    <t>460003********2844</t>
  </si>
  <si>
    <t>460200********4702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</si>
</sst>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仿宋"/>
      <family val="3"/>
    </font>
    <font>
      <sz val="12"/>
      <color indexed="8"/>
      <name val="仿宋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6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4"/>
  <sheetViews>
    <sheetView tabSelected="1" workbookViewId="0" topLeftCell="A346">
      <selection activeCell="J15" sqref="J15"/>
    </sheetView>
  </sheetViews>
  <sheetFormatPr defaultColWidth="9.00390625" defaultRowHeight="15"/>
  <cols>
    <col min="1" max="1" width="11.57421875" style="0" customWidth="1"/>
    <col min="2" max="2" width="21.00390625" style="0" customWidth="1"/>
    <col min="3" max="3" width="15.140625" style="0" customWidth="1"/>
    <col min="4" max="4" width="26.421875" style="0" customWidth="1"/>
    <col min="5" max="5" width="13.57421875" style="0" customWidth="1"/>
  </cols>
  <sheetData>
    <row r="1" ht="24" customHeight="1">
      <c r="A1" s="1" t="s">
        <v>0</v>
      </c>
    </row>
    <row r="2" spans="1:5" ht="36" customHeight="1">
      <c r="A2" s="2" t="s">
        <v>1</v>
      </c>
      <c r="B2" s="3"/>
      <c r="C2" s="3"/>
      <c r="D2" s="3"/>
      <c r="E2" s="3"/>
    </row>
    <row r="3" spans="1:5" ht="1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16.5" customHeight="1">
      <c r="A4" s="5">
        <v>1</v>
      </c>
      <c r="B4" s="4" t="s">
        <v>7</v>
      </c>
      <c r="C4" s="4" t="str">
        <f>"李梦妍"</f>
        <v>李梦妍</v>
      </c>
      <c r="D4" s="4" t="s">
        <v>8</v>
      </c>
      <c r="E4" s="5"/>
    </row>
    <row r="5" spans="1:5" ht="16.5" customHeight="1">
      <c r="A5" s="5">
        <v>2</v>
      </c>
      <c r="B5" s="4" t="s">
        <v>7</v>
      </c>
      <c r="C5" s="4" t="str">
        <f>"陈明"</f>
        <v>陈明</v>
      </c>
      <c r="D5" s="4" t="s">
        <v>9</v>
      </c>
      <c r="E5" s="5"/>
    </row>
    <row r="6" spans="1:5" ht="16.5" customHeight="1">
      <c r="A6" s="5">
        <v>3</v>
      </c>
      <c r="B6" s="4" t="s">
        <v>7</v>
      </c>
      <c r="C6" s="4" t="str">
        <f>"冯吉"</f>
        <v>冯吉</v>
      </c>
      <c r="D6" s="4" t="s">
        <v>10</v>
      </c>
      <c r="E6" s="5"/>
    </row>
    <row r="7" spans="1:5" ht="16.5" customHeight="1">
      <c r="A7" s="5">
        <v>4</v>
      </c>
      <c r="B7" s="4" t="s">
        <v>7</v>
      </c>
      <c r="C7" s="4" t="str">
        <f>"李祖梅"</f>
        <v>李祖梅</v>
      </c>
      <c r="D7" s="4" t="s">
        <v>11</v>
      </c>
      <c r="E7" s="5"/>
    </row>
    <row r="8" spans="1:5" ht="16.5" customHeight="1">
      <c r="A8" s="5">
        <v>5</v>
      </c>
      <c r="B8" s="4" t="s">
        <v>7</v>
      </c>
      <c r="C8" s="4" t="str">
        <f>"陈花香"</f>
        <v>陈花香</v>
      </c>
      <c r="D8" s="4" t="s">
        <v>12</v>
      </c>
      <c r="E8" s="5"/>
    </row>
    <row r="9" spans="1:5" ht="16.5" customHeight="1">
      <c r="A9" s="5">
        <v>6</v>
      </c>
      <c r="B9" s="4" t="s">
        <v>7</v>
      </c>
      <c r="C9" s="4" t="str">
        <f>"王景荟"</f>
        <v>王景荟</v>
      </c>
      <c r="D9" s="4" t="s">
        <v>13</v>
      </c>
      <c r="E9" s="5"/>
    </row>
    <row r="10" spans="1:5" ht="16.5" customHeight="1">
      <c r="A10" s="5">
        <v>7</v>
      </c>
      <c r="B10" s="4" t="s">
        <v>7</v>
      </c>
      <c r="C10" s="4" t="str">
        <f>"谢永丽"</f>
        <v>谢永丽</v>
      </c>
      <c r="D10" s="4" t="s">
        <v>14</v>
      </c>
      <c r="E10" s="5"/>
    </row>
    <row r="11" spans="1:5" ht="16.5" customHeight="1">
      <c r="A11" s="5">
        <v>8</v>
      </c>
      <c r="B11" s="4" t="s">
        <v>7</v>
      </c>
      <c r="C11" s="4" t="str">
        <f>"叶玉会"</f>
        <v>叶玉会</v>
      </c>
      <c r="D11" s="4" t="s">
        <v>15</v>
      </c>
      <c r="E11" s="5"/>
    </row>
    <row r="12" spans="1:5" ht="16.5" customHeight="1">
      <c r="A12" s="5">
        <v>9</v>
      </c>
      <c r="B12" s="4" t="s">
        <v>7</v>
      </c>
      <c r="C12" s="4" t="str">
        <f>"吴淑帆"</f>
        <v>吴淑帆</v>
      </c>
      <c r="D12" s="4" t="s">
        <v>16</v>
      </c>
      <c r="E12" s="5"/>
    </row>
    <row r="13" spans="1:5" ht="16.5" customHeight="1">
      <c r="A13" s="5">
        <v>10</v>
      </c>
      <c r="B13" s="4" t="s">
        <v>7</v>
      </c>
      <c r="C13" s="4" t="str">
        <f>"王春萍"</f>
        <v>王春萍</v>
      </c>
      <c r="D13" s="4" t="s">
        <v>17</v>
      </c>
      <c r="E13" s="5"/>
    </row>
    <row r="14" spans="1:5" ht="16.5" customHeight="1">
      <c r="A14" s="5">
        <v>11</v>
      </c>
      <c r="B14" s="4" t="s">
        <v>7</v>
      </c>
      <c r="C14" s="4" t="str">
        <f>"江青娥"</f>
        <v>江青娥</v>
      </c>
      <c r="D14" s="4" t="s">
        <v>18</v>
      </c>
      <c r="E14" s="5"/>
    </row>
    <row r="15" spans="1:5" ht="16.5" customHeight="1">
      <c r="A15" s="5">
        <v>12</v>
      </c>
      <c r="B15" s="4" t="s">
        <v>7</v>
      </c>
      <c r="C15" s="4" t="str">
        <f>"胡小燕"</f>
        <v>胡小燕</v>
      </c>
      <c r="D15" s="4" t="s">
        <v>19</v>
      </c>
      <c r="E15" s="5"/>
    </row>
    <row r="16" spans="1:5" ht="16.5" customHeight="1">
      <c r="A16" s="5">
        <v>13</v>
      </c>
      <c r="B16" s="4" t="s">
        <v>7</v>
      </c>
      <c r="C16" s="4" t="str">
        <f>"林云"</f>
        <v>林云</v>
      </c>
      <c r="D16" s="4" t="s">
        <v>20</v>
      </c>
      <c r="E16" s="5"/>
    </row>
    <row r="17" spans="1:5" ht="16.5" customHeight="1">
      <c r="A17" s="5">
        <v>14</v>
      </c>
      <c r="B17" s="4" t="s">
        <v>7</v>
      </c>
      <c r="C17" s="4" t="str">
        <f>"符艳影"</f>
        <v>符艳影</v>
      </c>
      <c r="D17" s="4" t="s">
        <v>21</v>
      </c>
      <c r="E17" s="5"/>
    </row>
    <row r="18" spans="1:5" ht="16.5" customHeight="1">
      <c r="A18" s="5">
        <v>15</v>
      </c>
      <c r="B18" s="4" t="s">
        <v>7</v>
      </c>
      <c r="C18" s="4" t="str">
        <f>"黄晓雯"</f>
        <v>黄晓雯</v>
      </c>
      <c r="D18" s="4" t="s">
        <v>22</v>
      </c>
      <c r="E18" s="5"/>
    </row>
    <row r="19" spans="1:5" ht="16.5" customHeight="1">
      <c r="A19" s="5">
        <v>16</v>
      </c>
      <c r="B19" s="4" t="s">
        <v>7</v>
      </c>
      <c r="C19" s="4" t="str">
        <f>"王优"</f>
        <v>王优</v>
      </c>
      <c r="D19" s="4" t="s">
        <v>23</v>
      </c>
      <c r="E19" s="5"/>
    </row>
    <row r="20" spans="1:5" ht="16.5" customHeight="1">
      <c r="A20" s="5">
        <v>17</v>
      </c>
      <c r="B20" s="4" t="s">
        <v>7</v>
      </c>
      <c r="C20" s="4" t="str">
        <f>"吴多芳"</f>
        <v>吴多芳</v>
      </c>
      <c r="D20" s="4" t="s">
        <v>24</v>
      </c>
      <c r="E20" s="5"/>
    </row>
    <row r="21" spans="1:5" ht="16.5" customHeight="1">
      <c r="A21" s="5">
        <v>18</v>
      </c>
      <c r="B21" s="4" t="s">
        <v>7</v>
      </c>
      <c r="C21" s="4" t="str">
        <f>"陈小娟"</f>
        <v>陈小娟</v>
      </c>
      <c r="D21" s="4" t="s">
        <v>25</v>
      </c>
      <c r="E21" s="5"/>
    </row>
    <row r="22" spans="1:5" ht="16.5" customHeight="1">
      <c r="A22" s="5">
        <v>19</v>
      </c>
      <c r="B22" s="4" t="s">
        <v>7</v>
      </c>
      <c r="C22" s="4" t="str">
        <f>"周滢"</f>
        <v>周滢</v>
      </c>
      <c r="D22" s="4" t="s">
        <v>26</v>
      </c>
      <c r="E22" s="5"/>
    </row>
    <row r="23" spans="1:5" ht="16.5" customHeight="1">
      <c r="A23" s="5">
        <v>20</v>
      </c>
      <c r="B23" s="4" t="s">
        <v>7</v>
      </c>
      <c r="C23" s="4" t="str">
        <f>"陈梅"</f>
        <v>陈梅</v>
      </c>
      <c r="D23" s="4" t="s">
        <v>27</v>
      </c>
      <c r="E23" s="5"/>
    </row>
    <row r="24" spans="1:5" ht="16.5" customHeight="1">
      <c r="A24" s="5">
        <v>21</v>
      </c>
      <c r="B24" s="4" t="s">
        <v>7</v>
      </c>
      <c r="C24" s="4" t="str">
        <f>"陈香池"</f>
        <v>陈香池</v>
      </c>
      <c r="D24" s="4" t="s">
        <v>28</v>
      </c>
      <c r="E24" s="5"/>
    </row>
    <row r="25" spans="1:5" ht="16.5" customHeight="1">
      <c r="A25" s="5">
        <v>22</v>
      </c>
      <c r="B25" s="4" t="s">
        <v>7</v>
      </c>
      <c r="C25" s="4" t="str">
        <f>"王发辉"</f>
        <v>王发辉</v>
      </c>
      <c r="D25" s="4" t="s">
        <v>29</v>
      </c>
      <c r="E25" s="5"/>
    </row>
    <row r="26" spans="1:5" ht="16.5" customHeight="1">
      <c r="A26" s="5">
        <v>23</v>
      </c>
      <c r="B26" s="4" t="s">
        <v>7</v>
      </c>
      <c r="C26" s="4" t="str">
        <f>"吴丽贞"</f>
        <v>吴丽贞</v>
      </c>
      <c r="D26" s="4" t="s">
        <v>30</v>
      </c>
      <c r="E26" s="5"/>
    </row>
    <row r="27" spans="1:5" ht="16.5" customHeight="1">
      <c r="A27" s="5">
        <v>24</v>
      </c>
      <c r="B27" s="4" t="s">
        <v>7</v>
      </c>
      <c r="C27" s="4" t="str">
        <f>"吴碧瑶"</f>
        <v>吴碧瑶</v>
      </c>
      <c r="D27" s="4" t="s">
        <v>31</v>
      </c>
      <c r="E27" s="5"/>
    </row>
    <row r="28" spans="1:5" ht="16.5" customHeight="1">
      <c r="A28" s="5">
        <v>25</v>
      </c>
      <c r="B28" s="4" t="s">
        <v>7</v>
      </c>
      <c r="C28" s="4" t="str">
        <f>"洪小月"</f>
        <v>洪小月</v>
      </c>
      <c r="D28" s="4" t="s">
        <v>32</v>
      </c>
      <c r="E28" s="5"/>
    </row>
    <row r="29" spans="1:5" ht="16.5" customHeight="1">
      <c r="A29" s="5">
        <v>26</v>
      </c>
      <c r="B29" s="4" t="s">
        <v>7</v>
      </c>
      <c r="C29" s="4" t="str">
        <f>"谭彩彬"</f>
        <v>谭彩彬</v>
      </c>
      <c r="D29" s="4" t="s">
        <v>33</v>
      </c>
      <c r="E29" s="5"/>
    </row>
    <row r="30" spans="1:5" ht="16.5" customHeight="1">
      <c r="A30" s="5">
        <v>27</v>
      </c>
      <c r="B30" s="4" t="s">
        <v>7</v>
      </c>
      <c r="C30" s="4" t="str">
        <f>"李小林"</f>
        <v>李小林</v>
      </c>
      <c r="D30" s="4" t="s">
        <v>34</v>
      </c>
      <c r="E30" s="5"/>
    </row>
    <row r="31" spans="1:5" ht="16.5" customHeight="1">
      <c r="A31" s="5">
        <v>28</v>
      </c>
      <c r="B31" s="4" t="s">
        <v>7</v>
      </c>
      <c r="C31" s="4" t="str">
        <f>"邢玉虹"</f>
        <v>邢玉虹</v>
      </c>
      <c r="D31" s="4" t="s">
        <v>35</v>
      </c>
      <c r="E31" s="5"/>
    </row>
    <row r="32" spans="1:5" ht="16.5" customHeight="1">
      <c r="A32" s="5">
        <v>29</v>
      </c>
      <c r="B32" s="4" t="s">
        <v>7</v>
      </c>
      <c r="C32" s="4" t="str">
        <f>"吴彩震"</f>
        <v>吴彩震</v>
      </c>
      <c r="D32" s="4" t="s">
        <v>36</v>
      </c>
      <c r="E32" s="5"/>
    </row>
    <row r="33" spans="1:5" ht="16.5" customHeight="1">
      <c r="A33" s="5">
        <v>30</v>
      </c>
      <c r="B33" s="4" t="s">
        <v>7</v>
      </c>
      <c r="C33" s="4" t="str">
        <f>"符会媛"</f>
        <v>符会媛</v>
      </c>
      <c r="D33" s="4" t="s">
        <v>37</v>
      </c>
      <c r="E33" s="5"/>
    </row>
    <row r="34" spans="1:5" ht="16.5" customHeight="1">
      <c r="A34" s="5">
        <v>31</v>
      </c>
      <c r="B34" s="4" t="s">
        <v>7</v>
      </c>
      <c r="C34" s="4" t="str">
        <f>"丁悦娴"</f>
        <v>丁悦娴</v>
      </c>
      <c r="D34" s="4" t="s">
        <v>38</v>
      </c>
      <c r="E34" s="5"/>
    </row>
    <row r="35" spans="1:5" ht="16.5" customHeight="1">
      <c r="A35" s="5">
        <v>32</v>
      </c>
      <c r="B35" s="4" t="s">
        <v>7</v>
      </c>
      <c r="C35" s="4" t="str">
        <f>"黎小雯"</f>
        <v>黎小雯</v>
      </c>
      <c r="D35" s="4" t="s">
        <v>39</v>
      </c>
      <c r="E35" s="5"/>
    </row>
    <row r="36" spans="1:5" ht="16.5" customHeight="1">
      <c r="A36" s="5">
        <v>33</v>
      </c>
      <c r="B36" s="4" t="s">
        <v>7</v>
      </c>
      <c r="C36" s="4" t="str">
        <f>"赵月秀"</f>
        <v>赵月秀</v>
      </c>
      <c r="D36" s="4" t="s">
        <v>40</v>
      </c>
      <c r="E36" s="5"/>
    </row>
    <row r="37" spans="1:5" ht="16.5" customHeight="1">
      <c r="A37" s="5">
        <v>34</v>
      </c>
      <c r="B37" s="4" t="s">
        <v>7</v>
      </c>
      <c r="C37" s="4" t="str">
        <f>"陈焕坤"</f>
        <v>陈焕坤</v>
      </c>
      <c r="D37" s="4" t="s">
        <v>41</v>
      </c>
      <c r="E37" s="5"/>
    </row>
    <row r="38" spans="1:5" ht="16.5" customHeight="1">
      <c r="A38" s="5">
        <v>35</v>
      </c>
      <c r="B38" s="4" t="s">
        <v>7</v>
      </c>
      <c r="C38" s="4" t="str">
        <f>"梁楚倩"</f>
        <v>梁楚倩</v>
      </c>
      <c r="D38" s="4" t="s">
        <v>42</v>
      </c>
      <c r="E38" s="5"/>
    </row>
    <row r="39" spans="1:5" ht="16.5" customHeight="1">
      <c r="A39" s="5">
        <v>36</v>
      </c>
      <c r="B39" s="4" t="s">
        <v>7</v>
      </c>
      <c r="C39" s="4" t="str">
        <f>"张松贝"</f>
        <v>张松贝</v>
      </c>
      <c r="D39" s="4" t="s">
        <v>43</v>
      </c>
      <c r="E39" s="5"/>
    </row>
    <row r="40" spans="1:5" ht="16.5" customHeight="1">
      <c r="A40" s="5">
        <v>37</v>
      </c>
      <c r="B40" s="4" t="s">
        <v>7</v>
      </c>
      <c r="C40" s="4" t="str">
        <f>"陈秋萍"</f>
        <v>陈秋萍</v>
      </c>
      <c r="D40" s="4" t="s">
        <v>44</v>
      </c>
      <c r="E40" s="5"/>
    </row>
    <row r="41" spans="1:5" ht="16.5" customHeight="1">
      <c r="A41" s="5">
        <v>38</v>
      </c>
      <c r="B41" s="4" t="s">
        <v>7</v>
      </c>
      <c r="C41" s="4" t="str">
        <f>"黎昌柳"</f>
        <v>黎昌柳</v>
      </c>
      <c r="D41" s="4" t="s">
        <v>45</v>
      </c>
      <c r="E41" s="5"/>
    </row>
    <row r="42" spans="1:5" ht="16.5" customHeight="1">
      <c r="A42" s="5">
        <v>39</v>
      </c>
      <c r="B42" s="4" t="s">
        <v>7</v>
      </c>
      <c r="C42" s="4" t="str">
        <f>"羊丽英"</f>
        <v>羊丽英</v>
      </c>
      <c r="D42" s="4" t="s">
        <v>46</v>
      </c>
      <c r="E42" s="5"/>
    </row>
    <row r="43" spans="1:5" ht="16.5" customHeight="1">
      <c r="A43" s="5">
        <v>40</v>
      </c>
      <c r="B43" s="4" t="s">
        <v>7</v>
      </c>
      <c r="C43" s="4" t="str">
        <f>"戴秀芬"</f>
        <v>戴秀芬</v>
      </c>
      <c r="D43" s="4" t="s">
        <v>47</v>
      </c>
      <c r="E43" s="5"/>
    </row>
    <row r="44" spans="1:5" ht="16.5" customHeight="1">
      <c r="A44" s="5">
        <v>41</v>
      </c>
      <c r="B44" s="4" t="s">
        <v>7</v>
      </c>
      <c r="C44" s="4" t="str">
        <f>"吴海"</f>
        <v>吴海</v>
      </c>
      <c r="D44" s="4" t="s">
        <v>48</v>
      </c>
      <c r="E44" s="5"/>
    </row>
    <row r="45" spans="1:5" ht="16.5" customHeight="1">
      <c r="A45" s="5">
        <v>42</v>
      </c>
      <c r="B45" s="4" t="s">
        <v>7</v>
      </c>
      <c r="C45" s="4" t="str">
        <f>"杨丽嘉"</f>
        <v>杨丽嘉</v>
      </c>
      <c r="D45" s="4" t="s">
        <v>49</v>
      </c>
      <c r="E45" s="5"/>
    </row>
    <row r="46" spans="1:5" ht="16.5" customHeight="1">
      <c r="A46" s="5">
        <v>43</v>
      </c>
      <c r="B46" s="4" t="s">
        <v>7</v>
      </c>
      <c r="C46" s="4" t="str">
        <f>"王馨怡"</f>
        <v>王馨怡</v>
      </c>
      <c r="D46" s="4" t="s">
        <v>50</v>
      </c>
      <c r="E46" s="5"/>
    </row>
    <row r="47" spans="1:5" ht="16.5" customHeight="1">
      <c r="A47" s="5">
        <v>44</v>
      </c>
      <c r="B47" s="4" t="s">
        <v>7</v>
      </c>
      <c r="C47" s="4" t="str">
        <f>"殷娇娜"</f>
        <v>殷娇娜</v>
      </c>
      <c r="D47" s="4" t="s">
        <v>51</v>
      </c>
      <c r="E47" s="5"/>
    </row>
    <row r="48" spans="1:5" ht="16.5" customHeight="1">
      <c r="A48" s="5">
        <v>45</v>
      </c>
      <c r="B48" s="4" t="s">
        <v>7</v>
      </c>
      <c r="C48" s="4" t="str">
        <f>"陈汉玉"</f>
        <v>陈汉玉</v>
      </c>
      <c r="D48" s="4" t="s">
        <v>52</v>
      </c>
      <c r="E48" s="5"/>
    </row>
    <row r="49" spans="1:5" ht="16.5" customHeight="1">
      <c r="A49" s="5">
        <v>46</v>
      </c>
      <c r="B49" s="4" t="s">
        <v>7</v>
      </c>
      <c r="C49" s="4" t="str">
        <f>"唐小花"</f>
        <v>唐小花</v>
      </c>
      <c r="D49" s="4" t="s">
        <v>53</v>
      </c>
      <c r="E49" s="5"/>
    </row>
    <row r="50" spans="1:5" ht="16.5" customHeight="1">
      <c r="A50" s="5">
        <v>47</v>
      </c>
      <c r="B50" s="4" t="s">
        <v>7</v>
      </c>
      <c r="C50" s="4" t="str">
        <f>" 张燕"</f>
        <v> 张燕</v>
      </c>
      <c r="D50" s="4" t="s">
        <v>54</v>
      </c>
      <c r="E50" s="5"/>
    </row>
    <row r="51" spans="1:5" ht="16.5" customHeight="1">
      <c r="A51" s="5">
        <v>48</v>
      </c>
      <c r="B51" s="4" t="s">
        <v>7</v>
      </c>
      <c r="C51" s="4" t="str">
        <f>"朱照桃"</f>
        <v>朱照桃</v>
      </c>
      <c r="D51" s="4" t="s">
        <v>55</v>
      </c>
      <c r="E51" s="5"/>
    </row>
    <row r="52" spans="1:5" ht="16.5" customHeight="1">
      <c r="A52" s="5">
        <v>49</v>
      </c>
      <c r="B52" s="4" t="s">
        <v>7</v>
      </c>
      <c r="C52" s="4" t="str">
        <f>"王玉花"</f>
        <v>王玉花</v>
      </c>
      <c r="D52" s="4" t="s">
        <v>56</v>
      </c>
      <c r="E52" s="5"/>
    </row>
    <row r="53" spans="1:5" ht="16.5" customHeight="1">
      <c r="A53" s="5">
        <v>50</v>
      </c>
      <c r="B53" s="4" t="s">
        <v>7</v>
      </c>
      <c r="C53" s="4" t="str">
        <f>"黎小谢"</f>
        <v>黎小谢</v>
      </c>
      <c r="D53" s="4" t="s">
        <v>57</v>
      </c>
      <c r="E53" s="5"/>
    </row>
    <row r="54" spans="1:5" ht="16.5" customHeight="1">
      <c r="A54" s="5">
        <v>51</v>
      </c>
      <c r="B54" s="4" t="s">
        <v>7</v>
      </c>
      <c r="C54" s="4" t="str">
        <f>"黄文玉"</f>
        <v>黄文玉</v>
      </c>
      <c r="D54" s="4" t="s">
        <v>58</v>
      </c>
      <c r="E54" s="5"/>
    </row>
    <row r="55" spans="1:5" ht="16.5" customHeight="1">
      <c r="A55" s="5">
        <v>52</v>
      </c>
      <c r="B55" s="4" t="s">
        <v>7</v>
      </c>
      <c r="C55" s="4" t="str">
        <f>"罗翔月"</f>
        <v>罗翔月</v>
      </c>
      <c r="D55" s="4" t="s">
        <v>59</v>
      </c>
      <c r="E55" s="5"/>
    </row>
    <row r="56" spans="1:5" ht="16.5" customHeight="1">
      <c r="A56" s="5">
        <v>53</v>
      </c>
      <c r="B56" s="4" t="s">
        <v>7</v>
      </c>
      <c r="C56" s="4" t="str">
        <f>"甘金婷"</f>
        <v>甘金婷</v>
      </c>
      <c r="D56" s="4" t="s">
        <v>60</v>
      </c>
      <c r="E56" s="5"/>
    </row>
    <row r="57" spans="1:5" ht="16.5" customHeight="1">
      <c r="A57" s="5">
        <v>54</v>
      </c>
      <c r="B57" s="4" t="s">
        <v>7</v>
      </c>
      <c r="C57" s="4" t="str">
        <f>"王丽"</f>
        <v>王丽</v>
      </c>
      <c r="D57" s="4" t="s">
        <v>61</v>
      </c>
      <c r="E57" s="5"/>
    </row>
    <row r="58" spans="1:5" ht="16.5" customHeight="1">
      <c r="A58" s="5">
        <v>55</v>
      </c>
      <c r="B58" s="4" t="s">
        <v>7</v>
      </c>
      <c r="C58" s="4" t="str">
        <f>"胡英"</f>
        <v>胡英</v>
      </c>
      <c r="D58" s="4" t="s">
        <v>62</v>
      </c>
      <c r="E58" s="5"/>
    </row>
    <row r="59" spans="1:5" ht="16.5" customHeight="1">
      <c r="A59" s="5">
        <v>56</v>
      </c>
      <c r="B59" s="4" t="s">
        <v>7</v>
      </c>
      <c r="C59" s="4" t="str">
        <f>"陈丽"</f>
        <v>陈丽</v>
      </c>
      <c r="D59" s="4" t="s">
        <v>63</v>
      </c>
      <c r="E59" s="5"/>
    </row>
    <row r="60" spans="1:5" ht="16.5" customHeight="1">
      <c r="A60" s="5">
        <v>57</v>
      </c>
      <c r="B60" s="4" t="s">
        <v>7</v>
      </c>
      <c r="C60" s="4" t="str">
        <f>"李桂萍"</f>
        <v>李桂萍</v>
      </c>
      <c r="D60" s="4" t="s">
        <v>64</v>
      </c>
      <c r="E60" s="5"/>
    </row>
    <row r="61" spans="1:5" ht="16.5" customHeight="1">
      <c r="A61" s="5">
        <v>58</v>
      </c>
      <c r="B61" s="4" t="s">
        <v>7</v>
      </c>
      <c r="C61" s="4" t="str">
        <f>"英容玉"</f>
        <v>英容玉</v>
      </c>
      <c r="D61" s="4" t="s">
        <v>65</v>
      </c>
      <c r="E61" s="5"/>
    </row>
    <row r="62" spans="1:5" ht="16.5" customHeight="1">
      <c r="A62" s="5">
        <v>59</v>
      </c>
      <c r="B62" s="4" t="s">
        <v>7</v>
      </c>
      <c r="C62" s="4" t="str">
        <f>"王琼扬"</f>
        <v>王琼扬</v>
      </c>
      <c r="D62" s="4" t="s">
        <v>66</v>
      </c>
      <c r="E62" s="5"/>
    </row>
    <row r="63" spans="1:5" ht="16.5" customHeight="1">
      <c r="A63" s="5">
        <v>60</v>
      </c>
      <c r="B63" s="4" t="s">
        <v>7</v>
      </c>
      <c r="C63" s="4" t="str">
        <f>"高升"</f>
        <v>高升</v>
      </c>
      <c r="D63" s="4" t="s">
        <v>67</v>
      </c>
      <c r="E63" s="5"/>
    </row>
    <row r="64" spans="1:5" ht="16.5" customHeight="1">
      <c r="A64" s="5">
        <v>61</v>
      </c>
      <c r="B64" s="4" t="s">
        <v>7</v>
      </c>
      <c r="C64" s="4" t="str">
        <f>"符少娜"</f>
        <v>符少娜</v>
      </c>
      <c r="D64" s="4" t="s">
        <v>68</v>
      </c>
      <c r="E64" s="5"/>
    </row>
    <row r="65" spans="1:5" ht="16.5" customHeight="1">
      <c r="A65" s="5">
        <v>62</v>
      </c>
      <c r="B65" s="4" t="s">
        <v>7</v>
      </c>
      <c r="C65" s="4" t="str">
        <f>"陈海芬"</f>
        <v>陈海芬</v>
      </c>
      <c r="D65" s="4" t="s">
        <v>69</v>
      </c>
      <c r="E65" s="5"/>
    </row>
    <row r="66" spans="1:5" ht="16.5" customHeight="1">
      <c r="A66" s="5">
        <v>63</v>
      </c>
      <c r="B66" s="4" t="s">
        <v>7</v>
      </c>
      <c r="C66" s="4" t="str">
        <f>"周初蕊"</f>
        <v>周初蕊</v>
      </c>
      <c r="D66" s="4" t="s">
        <v>70</v>
      </c>
      <c r="E66" s="5"/>
    </row>
    <row r="67" spans="1:5" ht="16.5" customHeight="1">
      <c r="A67" s="5">
        <v>64</v>
      </c>
      <c r="B67" s="4" t="s">
        <v>7</v>
      </c>
      <c r="C67" s="4" t="str">
        <f>"孙雅娜"</f>
        <v>孙雅娜</v>
      </c>
      <c r="D67" s="4" t="s">
        <v>71</v>
      </c>
      <c r="E67" s="5"/>
    </row>
    <row r="68" spans="1:5" ht="16.5" customHeight="1">
      <c r="A68" s="5">
        <v>65</v>
      </c>
      <c r="B68" s="4" t="s">
        <v>7</v>
      </c>
      <c r="C68" s="4" t="str">
        <f>"冯嫣"</f>
        <v>冯嫣</v>
      </c>
      <c r="D68" s="4" t="s">
        <v>72</v>
      </c>
      <c r="E68" s="5"/>
    </row>
    <row r="69" spans="1:5" ht="16.5" customHeight="1">
      <c r="A69" s="5">
        <v>66</v>
      </c>
      <c r="B69" s="4" t="s">
        <v>7</v>
      </c>
      <c r="C69" s="4" t="str">
        <f>"林仙"</f>
        <v>林仙</v>
      </c>
      <c r="D69" s="4" t="s">
        <v>73</v>
      </c>
      <c r="E69" s="5"/>
    </row>
    <row r="70" spans="1:5" ht="16.5" customHeight="1">
      <c r="A70" s="5">
        <v>67</v>
      </c>
      <c r="B70" s="4" t="s">
        <v>7</v>
      </c>
      <c r="C70" s="4" t="str">
        <f>"林可可"</f>
        <v>林可可</v>
      </c>
      <c r="D70" s="4" t="s">
        <v>74</v>
      </c>
      <c r="E70" s="5"/>
    </row>
    <row r="71" spans="1:5" ht="16.5" customHeight="1">
      <c r="A71" s="5">
        <v>68</v>
      </c>
      <c r="B71" s="4" t="s">
        <v>7</v>
      </c>
      <c r="C71" s="4" t="str">
        <f>"杨凯婷"</f>
        <v>杨凯婷</v>
      </c>
      <c r="D71" s="4" t="s">
        <v>75</v>
      </c>
      <c r="E71" s="5"/>
    </row>
    <row r="72" spans="1:5" ht="16.5" customHeight="1">
      <c r="A72" s="5">
        <v>69</v>
      </c>
      <c r="B72" s="4" t="s">
        <v>7</v>
      </c>
      <c r="C72" s="4" t="str">
        <f>"陈婆燕"</f>
        <v>陈婆燕</v>
      </c>
      <c r="D72" s="4" t="s">
        <v>76</v>
      </c>
      <c r="E72" s="5"/>
    </row>
    <row r="73" spans="1:5" ht="16.5" customHeight="1">
      <c r="A73" s="5">
        <v>70</v>
      </c>
      <c r="B73" s="4" t="s">
        <v>7</v>
      </c>
      <c r="C73" s="4" t="str">
        <f>"王挺波"</f>
        <v>王挺波</v>
      </c>
      <c r="D73" s="4" t="s">
        <v>77</v>
      </c>
      <c r="E73" s="5"/>
    </row>
    <row r="74" spans="1:5" ht="16.5" customHeight="1">
      <c r="A74" s="5">
        <v>71</v>
      </c>
      <c r="B74" s="4" t="s">
        <v>7</v>
      </c>
      <c r="C74" s="4" t="str">
        <f>"朱莉艳"</f>
        <v>朱莉艳</v>
      </c>
      <c r="D74" s="4" t="s">
        <v>78</v>
      </c>
      <c r="E74" s="5"/>
    </row>
    <row r="75" spans="1:5" ht="16.5" customHeight="1">
      <c r="A75" s="5">
        <v>72</v>
      </c>
      <c r="B75" s="4" t="s">
        <v>7</v>
      </c>
      <c r="C75" s="4" t="str">
        <f>"谭小梅"</f>
        <v>谭小梅</v>
      </c>
      <c r="D75" s="4" t="s">
        <v>79</v>
      </c>
      <c r="E75" s="5"/>
    </row>
    <row r="76" spans="1:5" ht="16.5" customHeight="1">
      <c r="A76" s="5">
        <v>73</v>
      </c>
      <c r="B76" s="4" t="s">
        <v>7</v>
      </c>
      <c r="C76" s="4" t="str">
        <f>"许海花"</f>
        <v>许海花</v>
      </c>
      <c r="D76" s="4" t="s">
        <v>80</v>
      </c>
      <c r="E76" s="5"/>
    </row>
    <row r="77" spans="1:5" ht="16.5" customHeight="1">
      <c r="A77" s="5">
        <v>74</v>
      </c>
      <c r="B77" s="4" t="s">
        <v>7</v>
      </c>
      <c r="C77" s="4" t="str">
        <f>"李水花"</f>
        <v>李水花</v>
      </c>
      <c r="D77" s="4" t="s">
        <v>81</v>
      </c>
      <c r="E77" s="5"/>
    </row>
    <row r="78" spans="1:5" ht="16.5" customHeight="1">
      <c r="A78" s="5">
        <v>75</v>
      </c>
      <c r="B78" s="4" t="s">
        <v>7</v>
      </c>
      <c r="C78" s="4" t="str">
        <f>"林永教"</f>
        <v>林永教</v>
      </c>
      <c r="D78" s="4" t="s">
        <v>82</v>
      </c>
      <c r="E78" s="5"/>
    </row>
    <row r="79" spans="1:5" ht="16.5" customHeight="1">
      <c r="A79" s="5">
        <v>76</v>
      </c>
      <c r="B79" s="4" t="s">
        <v>7</v>
      </c>
      <c r="C79" s="4" t="str">
        <f>"李菲"</f>
        <v>李菲</v>
      </c>
      <c r="D79" s="4" t="s">
        <v>83</v>
      </c>
      <c r="E79" s="5"/>
    </row>
    <row r="80" spans="1:5" ht="16.5" customHeight="1">
      <c r="A80" s="5">
        <v>77</v>
      </c>
      <c r="B80" s="4" t="s">
        <v>7</v>
      </c>
      <c r="C80" s="4" t="str">
        <f>"符金花"</f>
        <v>符金花</v>
      </c>
      <c r="D80" s="4" t="s">
        <v>84</v>
      </c>
      <c r="E80" s="5"/>
    </row>
    <row r="81" spans="1:5" ht="16.5" customHeight="1">
      <c r="A81" s="5">
        <v>78</v>
      </c>
      <c r="B81" s="4" t="s">
        <v>7</v>
      </c>
      <c r="C81" s="4" t="str">
        <f>"陈元冲"</f>
        <v>陈元冲</v>
      </c>
      <c r="D81" s="4" t="s">
        <v>85</v>
      </c>
      <c r="E81" s="5"/>
    </row>
    <row r="82" spans="1:5" ht="16.5" customHeight="1">
      <c r="A82" s="5">
        <v>79</v>
      </c>
      <c r="B82" s="4" t="s">
        <v>7</v>
      </c>
      <c r="C82" s="4" t="str">
        <f>"庞海玉"</f>
        <v>庞海玉</v>
      </c>
      <c r="D82" s="4" t="s">
        <v>86</v>
      </c>
      <c r="E82" s="5"/>
    </row>
    <row r="83" spans="1:5" ht="16.5" customHeight="1">
      <c r="A83" s="5">
        <v>80</v>
      </c>
      <c r="B83" s="4" t="s">
        <v>7</v>
      </c>
      <c r="C83" s="4" t="str">
        <f>"胡伊珊"</f>
        <v>胡伊珊</v>
      </c>
      <c r="D83" s="4" t="s">
        <v>87</v>
      </c>
      <c r="E83" s="5"/>
    </row>
    <row r="84" spans="1:5" ht="16.5" customHeight="1">
      <c r="A84" s="5">
        <v>81</v>
      </c>
      <c r="B84" s="4" t="s">
        <v>7</v>
      </c>
      <c r="C84" s="4" t="str">
        <f>"蔡荣雪"</f>
        <v>蔡荣雪</v>
      </c>
      <c r="D84" s="4" t="s">
        <v>88</v>
      </c>
      <c r="E84" s="5"/>
    </row>
    <row r="85" spans="1:5" ht="16.5" customHeight="1">
      <c r="A85" s="5">
        <v>82</v>
      </c>
      <c r="B85" s="4" t="s">
        <v>7</v>
      </c>
      <c r="C85" s="4" t="str">
        <f>"张慧妹"</f>
        <v>张慧妹</v>
      </c>
      <c r="D85" s="4" t="s">
        <v>89</v>
      </c>
      <c r="E85" s="5"/>
    </row>
    <row r="86" spans="1:5" ht="16.5" customHeight="1">
      <c r="A86" s="5">
        <v>83</v>
      </c>
      <c r="B86" s="4" t="s">
        <v>7</v>
      </c>
      <c r="C86" s="4" t="str">
        <f>"薛桃秋"</f>
        <v>薛桃秋</v>
      </c>
      <c r="D86" s="4" t="s">
        <v>90</v>
      </c>
      <c r="E86" s="5"/>
    </row>
    <row r="87" spans="1:5" ht="16.5" customHeight="1">
      <c r="A87" s="5">
        <v>84</v>
      </c>
      <c r="B87" s="4" t="s">
        <v>7</v>
      </c>
      <c r="C87" s="4" t="str">
        <f>"毛泽秋"</f>
        <v>毛泽秋</v>
      </c>
      <c r="D87" s="4" t="s">
        <v>91</v>
      </c>
      <c r="E87" s="5"/>
    </row>
    <row r="88" spans="1:5" ht="16.5" customHeight="1">
      <c r="A88" s="5">
        <v>85</v>
      </c>
      <c r="B88" s="4" t="s">
        <v>7</v>
      </c>
      <c r="C88" s="4" t="str">
        <f>"李攀"</f>
        <v>李攀</v>
      </c>
      <c r="D88" s="4" t="s">
        <v>92</v>
      </c>
      <c r="E88" s="5"/>
    </row>
    <row r="89" spans="1:5" ht="16.5" customHeight="1">
      <c r="A89" s="5">
        <v>86</v>
      </c>
      <c r="B89" s="4" t="s">
        <v>7</v>
      </c>
      <c r="C89" s="4" t="str">
        <f>"赵明英"</f>
        <v>赵明英</v>
      </c>
      <c r="D89" s="4" t="s">
        <v>93</v>
      </c>
      <c r="E89" s="5"/>
    </row>
    <row r="90" spans="1:5" ht="16.5" customHeight="1">
      <c r="A90" s="5">
        <v>87</v>
      </c>
      <c r="B90" s="4" t="s">
        <v>7</v>
      </c>
      <c r="C90" s="4" t="str">
        <f>"陈荟妃"</f>
        <v>陈荟妃</v>
      </c>
      <c r="D90" s="4" t="s">
        <v>94</v>
      </c>
      <c r="E90" s="5"/>
    </row>
    <row r="91" spans="1:5" ht="16.5" customHeight="1">
      <c r="A91" s="5">
        <v>88</v>
      </c>
      <c r="B91" s="4" t="s">
        <v>7</v>
      </c>
      <c r="C91" s="4" t="str">
        <f>"黎阿娇"</f>
        <v>黎阿娇</v>
      </c>
      <c r="D91" s="4" t="s">
        <v>95</v>
      </c>
      <c r="E91" s="5"/>
    </row>
    <row r="92" spans="1:5" ht="16.5" customHeight="1">
      <c r="A92" s="5">
        <v>89</v>
      </c>
      <c r="B92" s="4" t="s">
        <v>7</v>
      </c>
      <c r="C92" s="4" t="str">
        <f>"陈江婷"</f>
        <v>陈江婷</v>
      </c>
      <c r="D92" s="4" t="s">
        <v>96</v>
      </c>
      <c r="E92" s="5"/>
    </row>
    <row r="93" spans="1:5" ht="16.5" customHeight="1">
      <c r="A93" s="5">
        <v>90</v>
      </c>
      <c r="B93" s="4" t="s">
        <v>7</v>
      </c>
      <c r="C93" s="4" t="str">
        <f>"李婷"</f>
        <v>李婷</v>
      </c>
      <c r="D93" s="4" t="s">
        <v>97</v>
      </c>
      <c r="E93" s="5"/>
    </row>
    <row r="94" spans="1:5" ht="16.5" customHeight="1">
      <c r="A94" s="5">
        <v>91</v>
      </c>
      <c r="B94" s="4" t="s">
        <v>7</v>
      </c>
      <c r="C94" s="4" t="str">
        <f>"林丽祺"</f>
        <v>林丽祺</v>
      </c>
      <c r="D94" s="4" t="s">
        <v>98</v>
      </c>
      <c r="E94" s="5"/>
    </row>
    <row r="95" spans="1:5" ht="16.5" customHeight="1">
      <c r="A95" s="5">
        <v>92</v>
      </c>
      <c r="B95" s="4" t="s">
        <v>7</v>
      </c>
      <c r="C95" s="4" t="str">
        <f>"黄虹"</f>
        <v>黄虹</v>
      </c>
      <c r="D95" s="4" t="s">
        <v>99</v>
      </c>
      <c r="E95" s="5"/>
    </row>
    <row r="96" spans="1:5" ht="16.5" customHeight="1">
      <c r="A96" s="5">
        <v>93</v>
      </c>
      <c r="B96" s="4" t="s">
        <v>7</v>
      </c>
      <c r="C96" s="4" t="str">
        <f>"谢浩玲"</f>
        <v>谢浩玲</v>
      </c>
      <c r="D96" s="4" t="s">
        <v>100</v>
      </c>
      <c r="E96" s="5"/>
    </row>
    <row r="97" spans="1:5" ht="16.5" customHeight="1">
      <c r="A97" s="5">
        <v>94</v>
      </c>
      <c r="B97" s="4" t="s">
        <v>7</v>
      </c>
      <c r="C97" s="4" t="str">
        <f>"林如芳"</f>
        <v>林如芳</v>
      </c>
      <c r="D97" s="4" t="s">
        <v>101</v>
      </c>
      <c r="E97" s="5"/>
    </row>
    <row r="98" spans="1:5" ht="16.5" customHeight="1">
      <c r="A98" s="5">
        <v>95</v>
      </c>
      <c r="B98" s="4" t="s">
        <v>7</v>
      </c>
      <c r="C98" s="4" t="str">
        <f>"李小丽"</f>
        <v>李小丽</v>
      </c>
      <c r="D98" s="4" t="s">
        <v>102</v>
      </c>
      <c r="E98" s="5"/>
    </row>
    <row r="99" spans="1:5" ht="16.5" customHeight="1">
      <c r="A99" s="5">
        <v>96</v>
      </c>
      <c r="B99" s="4" t="s">
        <v>7</v>
      </c>
      <c r="C99" s="4" t="str">
        <f>"林永琪"</f>
        <v>林永琪</v>
      </c>
      <c r="D99" s="4" t="s">
        <v>103</v>
      </c>
      <c r="E99" s="5"/>
    </row>
    <row r="100" spans="1:5" ht="16.5" customHeight="1">
      <c r="A100" s="5">
        <v>97</v>
      </c>
      <c r="B100" s="4" t="s">
        <v>7</v>
      </c>
      <c r="C100" s="4" t="str">
        <f>"赵兴坤"</f>
        <v>赵兴坤</v>
      </c>
      <c r="D100" s="4" t="s">
        <v>104</v>
      </c>
      <c r="E100" s="5"/>
    </row>
    <row r="101" spans="1:5" ht="16.5" customHeight="1">
      <c r="A101" s="5">
        <v>98</v>
      </c>
      <c r="B101" s="4" t="s">
        <v>7</v>
      </c>
      <c r="C101" s="4" t="str">
        <f>"张晓椰"</f>
        <v>张晓椰</v>
      </c>
      <c r="D101" s="4" t="s">
        <v>105</v>
      </c>
      <c r="E101" s="5"/>
    </row>
    <row r="102" spans="1:5" ht="16.5" customHeight="1">
      <c r="A102" s="5">
        <v>99</v>
      </c>
      <c r="B102" s="4" t="s">
        <v>7</v>
      </c>
      <c r="C102" s="4" t="str">
        <f>"陈莉香"</f>
        <v>陈莉香</v>
      </c>
      <c r="D102" s="4" t="s">
        <v>106</v>
      </c>
      <c r="E102" s="5"/>
    </row>
    <row r="103" spans="1:5" ht="16.5" customHeight="1">
      <c r="A103" s="5">
        <v>100</v>
      </c>
      <c r="B103" s="4" t="s">
        <v>7</v>
      </c>
      <c r="C103" s="4" t="str">
        <f>"张深珠"</f>
        <v>张深珠</v>
      </c>
      <c r="D103" s="4" t="s">
        <v>107</v>
      </c>
      <c r="E103" s="5"/>
    </row>
    <row r="104" spans="1:5" ht="16.5" customHeight="1">
      <c r="A104" s="5">
        <v>101</v>
      </c>
      <c r="B104" s="4" t="s">
        <v>7</v>
      </c>
      <c r="C104" s="4" t="str">
        <f>"蔡仁曼"</f>
        <v>蔡仁曼</v>
      </c>
      <c r="D104" s="4" t="s">
        <v>108</v>
      </c>
      <c r="E104" s="5"/>
    </row>
    <row r="105" spans="1:5" ht="16.5" customHeight="1">
      <c r="A105" s="5">
        <v>102</v>
      </c>
      <c r="B105" s="4" t="s">
        <v>7</v>
      </c>
      <c r="C105" s="4" t="str">
        <f>"李苗"</f>
        <v>李苗</v>
      </c>
      <c r="D105" s="4" t="s">
        <v>109</v>
      </c>
      <c r="E105" s="5"/>
    </row>
    <row r="106" spans="1:5" ht="16.5" customHeight="1">
      <c r="A106" s="5">
        <v>103</v>
      </c>
      <c r="B106" s="4" t="s">
        <v>7</v>
      </c>
      <c r="C106" s="4" t="str">
        <f>"王初乾"</f>
        <v>王初乾</v>
      </c>
      <c r="D106" s="4" t="s">
        <v>110</v>
      </c>
      <c r="E106" s="5"/>
    </row>
    <row r="107" spans="1:5" ht="16.5" customHeight="1">
      <c r="A107" s="5">
        <v>104</v>
      </c>
      <c r="B107" s="4" t="s">
        <v>7</v>
      </c>
      <c r="C107" s="4" t="str">
        <f>"李佳丽"</f>
        <v>李佳丽</v>
      </c>
      <c r="D107" s="4" t="s">
        <v>111</v>
      </c>
      <c r="E107" s="5"/>
    </row>
    <row r="108" spans="1:5" ht="16.5" customHeight="1">
      <c r="A108" s="5">
        <v>105</v>
      </c>
      <c r="B108" s="4" t="s">
        <v>7</v>
      </c>
      <c r="C108" s="4" t="str">
        <f>"周金叶"</f>
        <v>周金叶</v>
      </c>
      <c r="D108" s="4" t="s">
        <v>112</v>
      </c>
      <c r="E108" s="5"/>
    </row>
    <row r="109" spans="1:5" ht="16.5" customHeight="1">
      <c r="A109" s="5">
        <v>106</v>
      </c>
      <c r="B109" s="4" t="s">
        <v>7</v>
      </c>
      <c r="C109" s="4" t="str">
        <f>"李慧萍"</f>
        <v>李慧萍</v>
      </c>
      <c r="D109" s="4" t="s">
        <v>113</v>
      </c>
      <c r="E109" s="5"/>
    </row>
    <row r="110" spans="1:5" ht="16.5" customHeight="1">
      <c r="A110" s="5">
        <v>107</v>
      </c>
      <c r="B110" s="4" t="s">
        <v>7</v>
      </c>
      <c r="C110" s="4" t="str">
        <f>"黄丹和"</f>
        <v>黄丹和</v>
      </c>
      <c r="D110" s="4" t="s">
        <v>114</v>
      </c>
      <c r="E110" s="5"/>
    </row>
    <row r="111" spans="1:5" ht="16.5" customHeight="1">
      <c r="A111" s="5">
        <v>108</v>
      </c>
      <c r="B111" s="4" t="s">
        <v>7</v>
      </c>
      <c r="C111" s="4" t="str">
        <f>"杨梅燕"</f>
        <v>杨梅燕</v>
      </c>
      <c r="D111" s="4" t="s">
        <v>115</v>
      </c>
      <c r="E111" s="5"/>
    </row>
    <row r="112" spans="1:5" ht="16.5" customHeight="1">
      <c r="A112" s="5">
        <v>109</v>
      </c>
      <c r="B112" s="4" t="s">
        <v>7</v>
      </c>
      <c r="C112" s="4" t="str">
        <f>"曾春梅"</f>
        <v>曾春梅</v>
      </c>
      <c r="D112" s="4" t="s">
        <v>116</v>
      </c>
      <c r="E112" s="5"/>
    </row>
    <row r="113" spans="1:5" ht="16.5" customHeight="1">
      <c r="A113" s="5">
        <v>110</v>
      </c>
      <c r="B113" s="4" t="s">
        <v>117</v>
      </c>
      <c r="C113" s="4" t="str">
        <f>"陈小慧"</f>
        <v>陈小慧</v>
      </c>
      <c r="D113" s="4" t="s">
        <v>118</v>
      </c>
      <c r="E113" s="5"/>
    </row>
    <row r="114" spans="1:5" ht="16.5" customHeight="1">
      <c r="A114" s="5">
        <v>111</v>
      </c>
      <c r="B114" s="4" t="s">
        <v>117</v>
      </c>
      <c r="C114" s="4" t="str">
        <f>"付洋洋"</f>
        <v>付洋洋</v>
      </c>
      <c r="D114" s="4" t="s">
        <v>119</v>
      </c>
      <c r="E114" s="5"/>
    </row>
    <row r="115" spans="1:5" ht="16.5" customHeight="1">
      <c r="A115" s="5">
        <v>112</v>
      </c>
      <c r="B115" s="4" t="s">
        <v>117</v>
      </c>
      <c r="C115" s="4" t="str">
        <f>"王婷"</f>
        <v>王婷</v>
      </c>
      <c r="D115" s="4" t="s">
        <v>120</v>
      </c>
      <c r="E115" s="5"/>
    </row>
    <row r="116" spans="1:5" ht="16.5" customHeight="1">
      <c r="A116" s="5">
        <v>113</v>
      </c>
      <c r="B116" s="4" t="s">
        <v>117</v>
      </c>
      <c r="C116" s="4" t="str">
        <f>"吴珏环"</f>
        <v>吴珏环</v>
      </c>
      <c r="D116" s="4" t="s">
        <v>121</v>
      </c>
      <c r="E116" s="5"/>
    </row>
    <row r="117" spans="1:5" ht="16.5" customHeight="1">
      <c r="A117" s="5">
        <v>114</v>
      </c>
      <c r="B117" s="4" t="s">
        <v>117</v>
      </c>
      <c r="C117" s="4" t="str">
        <f>"黄朝华"</f>
        <v>黄朝华</v>
      </c>
      <c r="D117" s="4" t="s">
        <v>122</v>
      </c>
      <c r="E117" s="5"/>
    </row>
    <row r="118" spans="1:5" ht="16.5" customHeight="1">
      <c r="A118" s="5">
        <v>115</v>
      </c>
      <c r="B118" s="4" t="s">
        <v>117</v>
      </c>
      <c r="C118" s="4" t="str">
        <f>"邱敏"</f>
        <v>邱敏</v>
      </c>
      <c r="D118" s="4" t="s">
        <v>123</v>
      </c>
      <c r="E118" s="5"/>
    </row>
    <row r="119" spans="1:5" ht="16.5" customHeight="1">
      <c r="A119" s="5">
        <v>116</v>
      </c>
      <c r="B119" s="4" t="s">
        <v>117</v>
      </c>
      <c r="C119" s="4" t="str">
        <f>"王重昙"</f>
        <v>王重昙</v>
      </c>
      <c r="D119" s="4" t="s">
        <v>124</v>
      </c>
      <c r="E119" s="5"/>
    </row>
    <row r="120" spans="1:5" ht="16.5" customHeight="1">
      <c r="A120" s="5">
        <v>117</v>
      </c>
      <c r="B120" s="4" t="s">
        <v>117</v>
      </c>
      <c r="C120" s="4" t="str">
        <f>"王捷"</f>
        <v>王捷</v>
      </c>
      <c r="D120" s="4" t="s">
        <v>125</v>
      </c>
      <c r="E120" s="5"/>
    </row>
    <row r="121" spans="1:5" ht="16.5" customHeight="1">
      <c r="A121" s="5">
        <v>118</v>
      </c>
      <c r="B121" s="4" t="s">
        <v>117</v>
      </c>
      <c r="C121" s="4" t="str">
        <f>"曾垂花"</f>
        <v>曾垂花</v>
      </c>
      <c r="D121" s="4" t="s">
        <v>126</v>
      </c>
      <c r="E121" s="5"/>
    </row>
    <row r="122" spans="1:5" ht="16.5" customHeight="1">
      <c r="A122" s="5">
        <v>119</v>
      </c>
      <c r="B122" s="4" t="s">
        <v>117</v>
      </c>
      <c r="C122" s="4" t="str">
        <f>"罗才漾"</f>
        <v>罗才漾</v>
      </c>
      <c r="D122" s="4" t="s">
        <v>127</v>
      </c>
      <c r="E122" s="5"/>
    </row>
    <row r="123" spans="1:5" ht="16.5" customHeight="1">
      <c r="A123" s="5">
        <v>120</v>
      </c>
      <c r="B123" s="4" t="s">
        <v>117</v>
      </c>
      <c r="C123" s="4" t="str">
        <f>"符梦蝶"</f>
        <v>符梦蝶</v>
      </c>
      <c r="D123" s="4" t="s">
        <v>128</v>
      </c>
      <c r="E123" s="5"/>
    </row>
    <row r="124" spans="1:5" ht="16.5" customHeight="1">
      <c r="A124" s="5">
        <v>121</v>
      </c>
      <c r="B124" s="4" t="s">
        <v>117</v>
      </c>
      <c r="C124" s="4" t="str">
        <f>"唐成娟"</f>
        <v>唐成娟</v>
      </c>
      <c r="D124" s="4" t="s">
        <v>129</v>
      </c>
      <c r="E124" s="5"/>
    </row>
    <row r="125" spans="1:5" ht="16.5" customHeight="1">
      <c r="A125" s="5">
        <v>122</v>
      </c>
      <c r="B125" s="4" t="s">
        <v>117</v>
      </c>
      <c r="C125" s="4" t="str">
        <f>"王鹤立"</f>
        <v>王鹤立</v>
      </c>
      <c r="D125" s="4" t="s">
        <v>130</v>
      </c>
      <c r="E125" s="5"/>
    </row>
    <row r="126" spans="1:5" ht="16.5" customHeight="1">
      <c r="A126" s="5">
        <v>123</v>
      </c>
      <c r="B126" s="4" t="s">
        <v>117</v>
      </c>
      <c r="C126" s="4" t="str">
        <f>"王亚蕊"</f>
        <v>王亚蕊</v>
      </c>
      <c r="D126" s="4" t="s">
        <v>131</v>
      </c>
      <c r="E126" s="5"/>
    </row>
    <row r="127" spans="1:5" ht="16.5" customHeight="1">
      <c r="A127" s="5">
        <v>124</v>
      </c>
      <c r="B127" s="4" t="s">
        <v>117</v>
      </c>
      <c r="C127" s="4" t="str">
        <f>"陈茜"</f>
        <v>陈茜</v>
      </c>
      <c r="D127" s="4" t="s">
        <v>106</v>
      </c>
      <c r="E127" s="5"/>
    </row>
    <row r="128" spans="1:5" ht="16.5" customHeight="1">
      <c r="A128" s="5">
        <v>125</v>
      </c>
      <c r="B128" s="4" t="s">
        <v>117</v>
      </c>
      <c r="C128" s="4" t="str">
        <f>"梁婷婷"</f>
        <v>梁婷婷</v>
      </c>
      <c r="D128" s="4" t="s">
        <v>132</v>
      </c>
      <c r="E128" s="5"/>
    </row>
    <row r="129" spans="1:5" ht="16.5" customHeight="1">
      <c r="A129" s="5">
        <v>126</v>
      </c>
      <c r="B129" s="4" t="s">
        <v>117</v>
      </c>
      <c r="C129" s="4" t="str">
        <f>"黄英姿"</f>
        <v>黄英姿</v>
      </c>
      <c r="D129" s="4" t="s">
        <v>133</v>
      </c>
      <c r="E129" s="5"/>
    </row>
    <row r="130" spans="1:5" ht="16.5" customHeight="1">
      <c r="A130" s="5">
        <v>127</v>
      </c>
      <c r="B130" s="4" t="s">
        <v>117</v>
      </c>
      <c r="C130" s="4" t="str">
        <f>"李昊霖"</f>
        <v>李昊霖</v>
      </c>
      <c r="D130" s="4" t="s">
        <v>134</v>
      </c>
      <c r="E130" s="5"/>
    </row>
    <row r="131" spans="1:5" ht="16.5" customHeight="1">
      <c r="A131" s="5">
        <v>128</v>
      </c>
      <c r="B131" s="4" t="s">
        <v>117</v>
      </c>
      <c r="C131" s="4" t="str">
        <f>"王彩妹"</f>
        <v>王彩妹</v>
      </c>
      <c r="D131" s="4" t="s">
        <v>135</v>
      </c>
      <c r="E131" s="5"/>
    </row>
    <row r="132" spans="1:5" ht="16.5" customHeight="1">
      <c r="A132" s="5">
        <v>129</v>
      </c>
      <c r="B132" s="4" t="s">
        <v>117</v>
      </c>
      <c r="C132" s="4" t="str">
        <f>"文惠"</f>
        <v>文惠</v>
      </c>
      <c r="D132" s="4" t="s">
        <v>136</v>
      </c>
      <c r="E132" s="5"/>
    </row>
    <row r="133" spans="1:5" ht="16.5" customHeight="1">
      <c r="A133" s="5">
        <v>130</v>
      </c>
      <c r="B133" s="4" t="s">
        <v>117</v>
      </c>
      <c r="C133" s="4" t="str">
        <f>"陈曼虹"</f>
        <v>陈曼虹</v>
      </c>
      <c r="D133" s="4" t="s">
        <v>137</v>
      </c>
      <c r="E133" s="5"/>
    </row>
    <row r="134" spans="1:5" ht="16.5" customHeight="1">
      <c r="A134" s="5">
        <v>131</v>
      </c>
      <c r="B134" s="4" t="s">
        <v>117</v>
      </c>
      <c r="C134" s="4" t="str">
        <f>"潘天艳"</f>
        <v>潘天艳</v>
      </c>
      <c r="D134" s="4" t="s">
        <v>138</v>
      </c>
      <c r="E134" s="5"/>
    </row>
    <row r="135" spans="1:5" ht="16.5" customHeight="1">
      <c r="A135" s="5">
        <v>132</v>
      </c>
      <c r="B135" s="4" t="s">
        <v>117</v>
      </c>
      <c r="C135" s="4" t="str">
        <f>"黎太华"</f>
        <v>黎太华</v>
      </c>
      <c r="D135" s="4" t="s">
        <v>139</v>
      </c>
      <c r="E135" s="5"/>
    </row>
    <row r="136" spans="1:5" ht="16.5" customHeight="1">
      <c r="A136" s="5">
        <v>133</v>
      </c>
      <c r="B136" s="4" t="s">
        <v>117</v>
      </c>
      <c r="C136" s="4" t="str">
        <f>"李小慧"</f>
        <v>李小慧</v>
      </c>
      <c r="D136" s="4" t="s">
        <v>140</v>
      </c>
      <c r="E136" s="5"/>
    </row>
    <row r="137" spans="1:5" ht="16.5" customHeight="1">
      <c r="A137" s="5">
        <v>134</v>
      </c>
      <c r="B137" s="4" t="s">
        <v>117</v>
      </c>
      <c r="C137" s="4" t="str">
        <f>"黎焕堂"</f>
        <v>黎焕堂</v>
      </c>
      <c r="D137" s="4" t="s">
        <v>141</v>
      </c>
      <c r="E137" s="5"/>
    </row>
    <row r="138" spans="1:5" ht="16.5" customHeight="1">
      <c r="A138" s="5">
        <v>135</v>
      </c>
      <c r="B138" s="4" t="s">
        <v>117</v>
      </c>
      <c r="C138" s="4" t="str">
        <f>"林欣"</f>
        <v>林欣</v>
      </c>
      <c r="D138" s="4" t="s">
        <v>22</v>
      </c>
      <c r="E138" s="5"/>
    </row>
    <row r="139" spans="1:5" ht="16.5" customHeight="1">
      <c r="A139" s="5">
        <v>136</v>
      </c>
      <c r="B139" s="4" t="s">
        <v>117</v>
      </c>
      <c r="C139" s="4" t="str">
        <f>"赵英诗"</f>
        <v>赵英诗</v>
      </c>
      <c r="D139" s="4" t="s">
        <v>142</v>
      </c>
      <c r="E139" s="5"/>
    </row>
    <row r="140" spans="1:5" ht="16.5" customHeight="1">
      <c r="A140" s="5">
        <v>137</v>
      </c>
      <c r="B140" s="4" t="s">
        <v>117</v>
      </c>
      <c r="C140" s="4" t="str">
        <f>"董慧敏"</f>
        <v>董慧敏</v>
      </c>
      <c r="D140" s="4" t="s">
        <v>143</v>
      </c>
      <c r="E140" s="5"/>
    </row>
    <row r="141" spans="1:5" ht="16.5" customHeight="1">
      <c r="A141" s="5">
        <v>138</v>
      </c>
      <c r="B141" s="4" t="s">
        <v>117</v>
      </c>
      <c r="C141" s="4" t="str">
        <f>"苏丽丽"</f>
        <v>苏丽丽</v>
      </c>
      <c r="D141" s="4" t="s">
        <v>144</v>
      </c>
      <c r="E141" s="5"/>
    </row>
    <row r="142" spans="1:5" ht="16.5" customHeight="1">
      <c r="A142" s="5">
        <v>139</v>
      </c>
      <c r="B142" s="4" t="s">
        <v>117</v>
      </c>
      <c r="C142" s="4" t="str">
        <f>"林小佳"</f>
        <v>林小佳</v>
      </c>
      <c r="D142" s="4" t="s">
        <v>145</v>
      </c>
      <c r="E142" s="5"/>
    </row>
    <row r="143" spans="1:5" ht="16.5" customHeight="1">
      <c r="A143" s="5">
        <v>140</v>
      </c>
      <c r="B143" s="4" t="s">
        <v>117</v>
      </c>
      <c r="C143" s="4" t="str">
        <f>"魏丽婷"</f>
        <v>魏丽婷</v>
      </c>
      <c r="D143" s="4" t="s">
        <v>146</v>
      </c>
      <c r="E143" s="5"/>
    </row>
    <row r="144" spans="1:5" ht="16.5" customHeight="1">
      <c r="A144" s="5">
        <v>141</v>
      </c>
      <c r="B144" s="4" t="s">
        <v>117</v>
      </c>
      <c r="C144" s="4" t="str">
        <f>"王凡"</f>
        <v>王凡</v>
      </c>
      <c r="D144" s="4" t="s">
        <v>147</v>
      </c>
      <c r="E144" s="5"/>
    </row>
    <row r="145" spans="1:5" ht="16.5" customHeight="1">
      <c r="A145" s="5">
        <v>142</v>
      </c>
      <c r="B145" s="4" t="s">
        <v>117</v>
      </c>
      <c r="C145" s="4" t="str">
        <f>"黄云腾"</f>
        <v>黄云腾</v>
      </c>
      <c r="D145" s="4" t="s">
        <v>148</v>
      </c>
      <c r="E145" s="5"/>
    </row>
    <row r="146" spans="1:5" ht="16.5" customHeight="1">
      <c r="A146" s="5">
        <v>143</v>
      </c>
      <c r="B146" s="4" t="s">
        <v>117</v>
      </c>
      <c r="C146" s="4" t="str">
        <f>"李晴微"</f>
        <v>李晴微</v>
      </c>
      <c r="D146" s="4" t="s">
        <v>149</v>
      </c>
      <c r="E146" s="5"/>
    </row>
    <row r="147" spans="1:5" ht="16.5" customHeight="1">
      <c r="A147" s="5">
        <v>144</v>
      </c>
      <c r="B147" s="4" t="s">
        <v>117</v>
      </c>
      <c r="C147" s="4" t="str">
        <f>"云艳苗"</f>
        <v>云艳苗</v>
      </c>
      <c r="D147" s="4" t="s">
        <v>150</v>
      </c>
      <c r="E147" s="5"/>
    </row>
    <row r="148" spans="1:5" ht="16.5" customHeight="1">
      <c r="A148" s="5">
        <v>145</v>
      </c>
      <c r="B148" s="4" t="s">
        <v>117</v>
      </c>
      <c r="C148" s="4" t="str">
        <f>"何文文"</f>
        <v>何文文</v>
      </c>
      <c r="D148" s="4" t="s">
        <v>151</v>
      </c>
      <c r="E148" s="5"/>
    </row>
    <row r="149" spans="1:5" ht="16.5" customHeight="1">
      <c r="A149" s="5">
        <v>146</v>
      </c>
      <c r="B149" s="4" t="s">
        <v>117</v>
      </c>
      <c r="C149" s="4" t="str">
        <f>"王少换"</f>
        <v>王少换</v>
      </c>
      <c r="D149" s="4" t="s">
        <v>152</v>
      </c>
      <c r="E149" s="5"/>
    </row>
    <row r="150" spans="1:5" ht="16.5" customHeight="1">
      <c r="A150" s="5">
        <v>147</v>
      </c>
      <c r="B150" s="4" t="s">
        <v>117</v>
      </c>
      <c r="C150" s="4" t="str">
        <f>"陆小云"</f>
        <v>陆小云</v>
      </c>
      <c r="D150" s="4" t="s">
        <v>153</v>
      </c>
      <c r="E150" s="5"/>
    </row>
    <row r="151" spans="1:5" ht="16.5" customHeight="1">
      <c r="A151" s="5">
        <v>148</v>
      </c>
      <c r="B151" s="4" t="s">
        <v>117</v>
      </c>
      <c r="C151" s="4" t="str">
        <f>"许玉婷"</f>
        <v>许玉婷</v>
      </c>
      <c r="D151" s="4" t="s">
        <v>154</v>
      </c>
      <c r="E151" s="5"/>
    </row>
    <row r="152" spans="1:5" ht="16.5" customHeight="1">
      <c r="A152" s="5">
        <v>149</v>
      </c>
      <c r="B152" s="4" t="s">
        <v>117</v>
      </c>
      <c r="C152" s="4" t="str">
        <f>"莫科威"</f>
        <v>莫科威</v>
      </c>
      <c r="D152" s="4" t="s">
        <v>155</v>
      </c>
      <c r="E152" s="5"/>
    </row>
    <row r="153" spans="1:5" ht="16.5" customHeight="1">
      <c r="A153" s="5">
        <v>150</v>
      </c>
      <c r="B153" s="4" t="s">
        <v>117</v>
      </c>
      <c r="C153" s="4" t="str">
        <f>"郑愉雨"</f>
        <v>郑愉雨</v>
      </c>
      <c r="D153" s="4" t="s">
        <v>156</v>
      </c>
      <c r="E153" s="5"/>
    </row>
    <row r="154" spans="1:5" ht="16.5" customHeight="1">
      <c r="A154" s="5">
        <v>151</v>
      </c>
      <c r="B154" s="4" t="s">
        <v>117</v>
      </c>
      <c r="C154" s="4" t="str">
        <f>"粟静雯"</f>
        <v>粟静雯</v>
      </c>
      <c r="D154" s="4" t="s">
        <v>157</v>
      </c>
      <c r="E154" s="5"/>
    </row>
    <row r="155" spans="1:5" ht="16.5" customHeight="1">
      <c r="A155" s="5">
        <v>152</v>
      </c>
      <c r="B155" s="4" t="s">
        <v>117</v>
      </c>
      <c r="C155" s="4" t="str">
        <f>"张涛瑞"</f>
        <v>张涛瑞</v>
      </c>
      <c r="D155" s="4" t="s">
        <v>158</v>
      </c>
      <c r="E155" s="5"/>
    </row>
    <row r="156" spans="1:5" ht="16.5" customHeight="1">
      <c r="A156" s="5">
        <v>153</v>
      </c>
      <c r="B156" s="4" t="s">
        <v>117</v>
      </c>
      <c r="C156" s="4" t="str">
        <f>"云小丽"</f>
        <v>云小丽</v>
      </c>
      <c r="D156" s="4" t="s">
        <v>159</v>
      </c>
      <c r="E156" s="5"/>
    </row>
    <row r="157" spans="1:5" ht="16.5" customHeight="1">
      <c r="A157" s="5">
        <v>154</v>
      </c>
      <c r="B157" s="4" t="s">
        <v>117</v>
      </c>
      <c r="C157" s="4" t="str">
        <f>"甘露"</f>
        <v>甘露</v>
      </c>
      <c r="D157" s="4" t="s">
        <v>160</v>
      </c>
      <c r="E157" s="5"/>
    </row>
    <row r="158" spans="1:5" ht="16.5" customHeight="1">
      <c r="A158" s="5">
        <v>155</v>
      </c>
      <c r="B158" s="4" t="s">
        <v>117</v>
      </c>
      <c r="C158" s="4" t="str">
        <f>"陈夏惠"</f>
        <v>陈夏惠</v>
      </c>
      <c r="D158" s="4" t="s">
        <v>161</v>
      </c>
      <c r="E158" s="5"/>
    </row>
    <row r="159" spans="1:5" ht="16.5" customHeight="1">
      <c r="A159" s="5">
        <v>156</v>
      </c>
      <c r="B159" s="4" t="s">
        <v>117</v>
      </c>
      <c r="C159" s="4" t="str">
        <f>"曾其生"</f>
        <v>曾其生</v>
      </c>
      <c r="D159" s="4" t="s">
        <v>162</v>
      </c>
      <c r="E159" s="5"/>
    </row>
    <row r="160" spans="1:5" ht="16.5" customHeight="1">
      <c r="A160" s="5">
        <v>157</v>
      </c>
      <c r="B160" s="4" t="s">
        <v>117</v>
      </c>
      <c r="C160" s="4" t="str">
        <f>"李华成"</f>
        <v>李华成</v>
      </c>
      <c r="D160" s="4" t="s">
        <v>163</v>
      </c>
      <c r="E160" s="5"/>
    </row>
    <row r="161" spans="1:5" ht="16.5" customHeight="1">
      <c r="A161" s="5">
        <v>158</v>
      </c>
      <c r="B161" s="4" t="s">
        <v>117</v>
      </c>
      <c r="C161" s="4" t="str">
        <f>"马敏敏"</f>
        <v>马敏敏</v>
      </c>
      <c r="D161" s="4" t="s">
        <v>164</v>
      </c>
      <c r="E161" s="5"/>
    </row>
    <row r="162" spans="1:5" ht="16.5" customHeight="1">
      <c r="A162" s="5">
        <v>159</v>
      </c>
      <c r="B162" s="4" t="s">
        <v>117</v>
      </c>
      <c r="C162" s="4" t="str">
        <f>"陈盛兰"</f>
        <v>陈盛兰</v>
      </c>
      <c r="D162" s="4" t="s">
        <v>165</v>
      </c>
      <c r="E162" s="5"/>
    </row>
    <row r="163" spans="1:5" ht="16.5" customHeight="1">
      <c r="A163" s="5">
        <v>160</v>
      </c>
      <c r="B163" s="4" t="s">
        <v>117</v>
      </c>
      <c r="C163" s="4" t="str">
        <f>"黄婉月"</f>
        <v>黄婉月</v>
      </c>
      <c r="D163" s="4" t="s">
        <v>166</v>
      </c>
      <c r="E163" s="5"/>
    </row>
    <row r="164" spans="1:5" ht="16.5" customHeight="1">
      <c r="A164" s="5">
        <v>161</v>
      </c>
      <c r="B164" s="4" t="s">
        <v>117</v>
      </c>
      <c r="C164" s="4" t="str">
        <f>"赵学清"</f>
        <v>赵学清</v>
      </c>
      <c r="D164" s="4" t="s">
        <v>167</v>
      </c>
      <c r="E164" s="5"/>
    </row>
    <row r="165" spans="1:5" ht="16.5" customHeight="1">
      <c r="A165" s="5">
        <v>162</v>
      </c>
      <c r="B165" s="4" t="s">
        <v>117</v>
      </c>
      <c r="C165" s="4" t="str">
        <f>"梁乾英"</f>
        <v>梁乾英</v>
      </c>
      <c r="D165" s="4" t="s">
        <v>168</v>
      </c>
      <c r="E165" s="5"/>
    </row>
    <row r="166" spans="1:5" ht="16.5" customHeight="1">
      <c r="A166" s="5">
        <v>163</v>
      </c>
      <c r="B166" s="4" t="s">
        <v>117</v>
      </c>
      <c r="C166" s="4" t="str">
        <f>"张昌珍"</f>
        <v>张昌珍</v>
      </c>
      <c r="D166" s="4" t="s">
        <v>166</v>
      </c>
      <c r="E166" s="5"/>
    </row>
    <row r="167" spans="1:5" ht="16.5" customHeight="1">
      <c r="A167" s="5">
        <v>164</v>
      </c>
      <c r="B167" s="4" t="s">
        <v>117</v>
      </c>
      <c r="C167" s="4" t="str">
        <f>"孟晨"</f>
        <v>孟晨</v>
      </c>
      <c r="D167" s="4" t="s">
        <v>169</v>
      </c>
      <c r="E167" s="5"/>
    </row>
    <row r="168" spans="1:5" ht="16.5" customHeight="1">
      <c r="A168" s="5">
        <v>165</v>
      </c>
      <c r="B168" s="4" t="s">
        <v>117</v>
      </c>
      <c r="C168" s="4" t="str">
        <f>"史源平"</f>
        <v>史源平</v>
      </c>
      <c r="D168" s="4" t="s">
        <v>170</v>
      </c>
      <c r="E168" s="5"/>
    </row>
    <row r="169" spans="1:5" ht="16.5" customHeight="1">
      <c r="A169" s="5">
        <v>166</v>
      </c>
      <c r="B169" s="4" t="s">
        <v>117</v>
      </c>
      <c r="C169" s="4" t="str">
        <f>"吴育玲"</f>
        <v>吴育玲</v>
      </c>
      <c r="D169" s="4" t="s">
        <v>171</v>
      </c>
      <c r="E169" s="5"/>
    </row>
    <row r="170" spans="1:5" ht="16.5" customHeight="1">
      <c r="A170" s="5">
        <v>167</v>
      </c>
      <c r="B170" s="4" t="s">
        <v>117</v>
      </c>
      <c r="C170" s="4" t="str">
        <f>"周晓红"</f>
        <v>周晓红</v>
      </c>
      <c r="D170" s="4" t="s">
        <v>172</v>
      </c>
      <c r="E170" s="5"/>
    </row>
    <row r="171" spans="1:5" ht="16.5" customHeight="1">
      <c r="A171" s="5">
        <v>168</v>
      </c>
      <c r="B171" s="4" t="s">
        <v>117</v>
      </c>
      <c r="C171" s="4" t="str">
        <f>"黎井爱"</f>
        <v>黎井爱</v>
      </c>
      <c r="D171" s="4" t="s">
        <v>173</v>
      </c>
      <c r="E171" s="5"/>
    </row>
    <row r="172" spans="1:5" ht="16.5" customHeight="1">
      <c r="A172" s="5">
        <v>169</v>
      </c>
      <c r="B172" s="4" t="s">
        <v>117</v>
      </c>
      <c r="C172" s="4" t="str">
        <f>"陈佳欣"</f>
        <v>陈佳欣</v>
      </c>
      <c r="D172" s="4" t="s">
        <v>174</v>
      </c>
      <c r="E172" s="5"/>
    </row>
    <row r="173" spans="1:5" ht="16.5" customHeight="1">
      <c r="A173" s="5">
        <v>170</v>
      </c>
      <c r="B173" s="4" t="s">
        <v>117</v>
      </c>
      <c r="C173" s="4" t="str">
        <f>"吴雪"</f>
        <v>吴雪</v>
      </c>
      <c r="D173" s="4" t="s">
        <v>175</v>
      </c>
      <c r="E173" s="5"/>
    </row>
    <row r="174" spans="1:5" ht="16.5" customHeight="1">
      <c r="A174" s="5">
        <v>171</v>
      </c>
      <c r="B174" s="4" t="s">
        <v>117</v>
      </c>
      <c r="C174" s="4" t="str">
        <f>"蔡於良"</f>
        <v>蔡於良</v>
      </c>
      <c r="D174" s="4" t="s">
        <v>176</v>
      </c>
      <c r="E174" s="5"/>
    </row>
    <row r="175" spans="1:5" ht="16.5" customHeight="1">
      <c r="A175" s="5">
        <v>172</v>
      </c>
      <c r="B175" s="4" t="s">
        <v>117</v>
      </c>
      <c r="C175" s="4" t="str">
        <f>"邢晓颖"</f>
        <v>邢晓颖</v>
      </c>
      <c r="D175" s="4" t="s">
        <v>27</v>
      </c>
      <c r="E175" s="5"/>
    </row>
    <row r="176" spans="1:5" ht="16.5" customHeight="1">
      <c r="A176" s="5">
        <v>173</v>
      </c>
      <c r="B176" s="4" t="s">
        <v>117</v>
      </c>
      <c r="C176" s="4" t="str">
        <f>"张莉"</f>
        <v>张莉</v>
      </c>
      <c r="D176" s="4" t="s">
        <v>177</v>
      </c>
      <c r="E176" s="5"/>
    </row>
    <row r="177" spans="1:5" ht="16.5" customHeight="1">
      <c r="A177" s="5">
        <v>174</v>
      </c>
      <c r="B177" s="4" t="s">
        <v>117</v>
      </c>
      <c r="C177" s="4" t="str">
        <f>"赵坤相"</f>
        <v>赵坤相</v>
      </c>
      <c r="D177" s="4" t="s">
        <v>167</v>
      </c>
      <c r="E177" s="5"/>
    </row>
    <row r="178" spans="1:5" ht="16.5" customHeight="1">
      <c r="A178" s="5">
        <v>175</v>
      </c>
      <c r="B178" s="4" t="s">
        <v>117</v>
      </c>
      <c r="C178" s="4" t="str">
        <f>"韩佳佳"</f>
        <v>韩佳佳</v>
      </c>
      <c r="D178" s="4" t="s">
        <v>178</v>
      </c>
      <c r="E178" s="5"/>
    </row>
    <row r="179" spans="1:5" ht="16.5" customHeight="1">
      <c r="A179" s="5">
        <v>176</v>
      </c>
      <c r="B179" s="4" t="s">
        <v>179</v>
      </c>
      <c r="C179" s="4" t="str">
        <f>"唐杰"</f>
        <v>唐杰</v>
      </c>
      <c r="D179" s="4" t="s">
        <v>180</v>
      </c>
      <c r="E179" s="5"/>
    </row>
    <row r="180" spans="1:5" ht="16.5" customHeight="1">
      <c r="A180" s="5">
        <v>177</v>
      </c>
      <c r="B180" s="4" t="s">
        <v>179</v>
      </c>
      <c r="C180" s="4" t="str">
        <f>"苏光海"</f>
        <v>苏光海</v>
      </c>
      <c r="D180" s="4" t="s">
        <v>181</v>
      </c>
      <c r="E180" s="5"/>
    </row>
    <row r="181" spans="1:5" ht="16.5" customHeight="1">
      <c r="A181" s="5">
        <v>178</v>
      </c>
      <c r="B181" s="4" t="s">
        <v>179</v>
      </c>
      <c r="C181" s="4" t="str">
        <f>"龙瑜"</f>
        <v>龙瑜</v>
      </c>
      <c r="D181" s="4" t="s">
        <v>182</v>
      </c>
      <c r="E181" s="5"/>
    </row>
    <row r="182" spans="1:5" ht="16.5" customHeight="1">
      <c r="A182" s="5">
        <v>179</v>
      </c>
      <c r="B182" s="4" t="s">
        <v>179</v>
      </c>
      <c r="C182" s="4" t="str">
        <f>"何俊颉"</f>
        <v>何俊颉</v>
      </c>
      <c r="D182" s="4" t="s">
        <v>183</v>
      </c>
      <c r="E182" s="5"/>
    </row>
    <row r="183" spans="1:5" ht="16.5" customHeight="1">
      <c r="A183" s="5">
        <v>180</v>
      </c>
      <c r="B183" s="4" t="s">
        <v>179</v>
      </c>
      <c r="C183" s="4" t="str">
        <f>"王妙凝"</f>
        <v>王妙凝</v>
      </c>
      <c r="D183" s="4" t="s">
        <v>184</v>
      </c>
      <c r="E183" s="5"/>
    </row>
    <row r="184" spans="1:5" ht="16.5" customHeight="1">
      <c r="A184" s="5">
        <v>181</v>
      </c>
      <c r="B184" s="4" t="s">
        <v>179</v>
      </c>
      <c r="C184" s="4" t="str">
        <f>"江佩珊"</f>
        <v>江佩珊</v>
      </c>
      <c r="D184" s="4" t="s">
        <v>185</v>
      </c>
      <c r="E184" s="5"/>
    </row>
    <row r="185" spans="1:5" ht="16.5" customHeight="1">
      <c r="A185" s="5">
        <v>182</v>
      </c>
      <c r="B185" s="4" t="s">
        <v>179</v>
      </c>
      <c r="C185" s="4" t="str">
        <f>"熊秋红"</f>
        <v>熊秋红</v>
      </c>
      <c r="D185" s="4" t="s">
        <v>186</v>
      </c>
      <c r="E185" s="5"/>
    </row>
    <row r="186" spans="1:5" ht="16.5" customHeight="1">
      <c r="A186" s="5">
        <v>183</v>
      </c>
      <c r="B186" s="4" t="s">
        <v>179</v>
      </c>
      <c r="C186" s="4" t="str">
        <f>"李梅"</f>
        <v>李梅</v>
      </c>
      <c r="D186" s="4" t="s">
        <v>187</v>
      </c>
      <c r="E186" s="5"/>
    </row>
    <row r="187" spans="1:5" ht="16.5" customHeight="1">
      <c r="A187" s="5">
        <v>184</v>
      </c>
      <c r="B187" s="4" t="s">
        <v>179</v>
      </c>
      <c r="C187" s="4" t="str">
        <f>"庞继文"</f>
        <v>庞继文</v>
      </c>
      <c r="D187" s="4" t="s">
        <v>188</v>
      </c>
      <c r="E187" s="5"/>
    </row>
    <row r="188" spans="1:5" ht="16.5" customHeight="1">
      <c r="A188" s="5">
        <v>185</v>
      </c>
      <c r="B188" s="4" t="s">
        <v>179</v>
      </c>
      <c r="C188" s="4" t="str">
        <f>"雷安娜"</f>
        <v>雷安娜</v>
      </c>
      <c r="D188" s="4" t="s">
        <v>189</v>
      </c>
      <c r="E188" s="5"/>
    </row>
    <row r="189" spans="1:5" ht="16.5" customHeight="1">
      <c r="A189" s="5">
        <v>186</v>
      </c>
      <c r="B189" s="4" t="s">
        <v>179</v>
      </c>
      <c r="C189" s="4" t="str">
        <f>"贺曼玲"</f>
        <v>贺曼玲</v>
      </c>
      <c r="D189" s="4" t="s">
        <v>190</v>
      </c>
      <c r="E189" s="5"/>
    </row>
    <row r="190" spans="1:5" ht="16.5" customHeight="1">
      <c r="A190" s="5">
        <v>187</v>
      </c>
      <c r="B190" s="4" t="s">
        <v>179</v>
      </c>
      <c r="C190" s="4" t="str">
        <f>"何娇"</f>
        <v>何娇</v>
      </c>
      <c r="D190" s="4" t="s">
        <v>191</v>
      </c>
      <c r="E190" s="5"/>
    </row>
    <row r="191" spans="1:5" ht="16.5" customHeight="1">
      <c r="A191" s="5">
        <v>188</v>
      </c>
      <c r="B191" s="4" t="s">
        <v>179</v>
      </c>
      <c r="C191" s="4" t="str">
        <f>"羊少静"</f>
        <v>羊少静</v>
      </c>
      <c r="D191" s="4" t="s">
        <v>192</v>
      </c>
      <c r="E191" s="5"/>
    </row>
    <row r="192" spans="1:5" ht="16.5" customHeight="1">
      <c r="A192" s="5">
        <v>189</v>
      </c>
      <c r="B192" s="4" t="s">
        <v>179</v>
      </c>
      <c r="C192" s="4" t="str">
        <f>"肖丽"</f>
        <v>肖丽</v>
      </c>
      <c r="D192" s="4" t="s">
        <v>193</v>
      </c>
      <c r="E192" s="5"/>
    </row>
    <row r="193" spans="1:5" ht="16.5" customHeight="1">
      <c r="A193" s="5">
        <v>190</v>
      </c>
      <c r="B193" s="4" t="s">
        <v>179</v>
      </c>
      <c r="C193" s="4" t="str">
        <f>"杨佳慧"</f>
        <v>杨佳慧</v>
      </c>
      <c r="D193" s="4" t="s">
        <v>194</v>
      </c>
      <c r="E193" s="5"/>
    </row>
    <row r="194" spans="1:5" ht="16.5" customHeight="1">
      <c r="A194" s="5">
        <v>191</v>
      </c>
      <c r="B194" s="4" t="s">
        <v>179</v>
      </c>
      <c r="C194" s="4" t="str">
        <f>"周少惠"</f>
        <v>周少惠</v>
      </c>
      <c r="D194" s="4" t="s">
        <v>195</v>
      </c>
      <c r="E194" s="5"/>
    </row>
    <row r="195" spans="1:5" ht="16.5" customHeight="1">
      <c r="A195" s="5">
        <v>192</v>
      </c>
      <c r="B195" s="4" t="s">
        <v>179</v>
      </c>
      <c r="C195" s="4" t="str">
        <f>"田恬"</f>
        <v>田恬</v>
      </c>
      <c r="D195" s="4" t="s">
        <v>196</v>
      </c>
      <c r="E195" s="5"/>
    </row>
    <row r="196" spans="1:5" ht="16.5" customHeight="1">
      <c r="A196" s="5">
        <v>193</v>
      </c>
      <c r="B196" s="4" t="s">
        <v>179</v>
      </c>
      <c r="C196" s="4" t="str">
        <f>"郑婷"</f>
        <v>郑婷</v>
      </c>
      <c r="D196" s="4" t="s">
        <v>197</v>
      </c>
      <c r="E196" s="5"/>
    </row>
    <row r="197" spans="1:5" ht="16.5" customHeight="1">
      <c r="A197" s="5">
        <v>194</v>
      </c>
      <c r="B197" s="4" t="s">
        <v>179</v>
      </c>
      <c r="C197" s="4" t="str">
        <f>"潘可欣"</f>
        <v>潘可欣</v>
      </c>
      <c r="D197" s="4" t="s">
        <v>198</v>
      </c>
      <c r="E197" s="5"/>
    </row>
    <row r="198" spans="1:5" ht="16.5" customHeight="1">
      <c r="A198" s="5">
        <v>195</v>
      </c>
      <c r="B198" s="4" t="s">
        <v>179</v>
      </c>
      <c r="C198" s="4" t="str">
        <f>"符宝弟"</f>
        <v>符宝弟</v>
      </c>
      <c r="D198" s="4" t="s">
        <v>199</v>
      </c>
      <c r="E198" s="5"/>
    </row>
    <row r="199" spans="1:5" ht="16.5" customHeight="1">
      <c r="A199" s="5">
        <v>196</v>
      </c>
      <c r="B199" s="4" t="s">
        <v>179</v>
      </c>
      <c r="C199" s="4" t="str">
        <f>"尤今"</f>
        <v>尤今</v>
      </c>
      <c r="D199" s="4" t="s">
        <v>200</v>
      </c>
      <c r="E199" s="5"/>
    </row>
    <row r="200" spans="1:5" ht="16.5" customHeight="1">
      <c r="A200" s="5">
        <v>197</v>
      </c>
      <c r="B200" s="4" t="s">
        <v>179</v>
      </c>
      <c r="C200" s="4" t="str">
        <f>"吉丹丹"</f>
        <v>吉丹丹</v>
      </c>
      <c r="D200" s="4" t="s">
        <v>201</v>
      </c>
      <c r="E200" s="5"/>
    </row>
    <row r="201" spans="1:5" ht="16.5" customHeight="1">
      <c r="A201" s="5">
        <v>198</v>
      </c>
      <c r="B201" s="4" t="s">
        <v>179</v>
      </c>
      <c r="C201" s="4" t="str">
        <f>"杨妹妹"</f>
        <v>杨妹妹</v>
      </c>
      <c r="D201" s="4" t="s">
        <v>202</v>
      </c>
      <c r="E201" s="5"/>
    </row>
    <row r="202" spans="1:5" ht="16.5" customHeight="1">
      <c r="A202" s="5">
        <v>199</v>
      </c>
      <c r="B202" s="4" t="s">
        <v>179</v>
      </c>
      <c r="C202" s="4" t="str">
        <f>"王威"</f>
        <v>王威</v>
      </c>
      <c r="D202" s="4" t="s">
        <v>203</v>
      </c>
      <c r="E202" s="5"/>
    </row>
    <row r="203" spans="1:5" ht="16.5" customHeight="1">
      <c r="A203" s="5">
        <v>200</v>
      </c>
      <c r="B203" s="4" t="s">
        <v>179</v>
      </c>
      <c r="C203" s="4" t="str">
        <f>"沈缤云"</f>
        <v>沈缤云</v>
      </c>
      <c r="D203" s="4" t="s">
        <v>204</v>
      </c>
      <c r="E203" s="5"/>
    </row>
    <row r="204" spans="1:5" ht="16.5" customHeight="1">
      <c r="A204" s="5">
        <v>201</v>
      </c>
      <c r="B204" s="4" t="s">
        <v>179</v>
      </c>
      <c r="C204" s="4" t="str">
        <f>"卢兰珍"</f>
        <v>卢兰珍</v>
      </c>
      <c r="D204" s="4" t="s">
        <v>205</v>
      </c>
      <c r="E204" s="5"/>
    </row>
    <row r="205" spans="1:5" ht="16.5" customHeight="1">
      <c r="A205" s="5">
        <v>202</v>
      </c>
      <c r="B205" s="4" t="s">
        <v>179</v>
      </c>
      <c r="C205" s="4" t="str">
        <f>"吕倩"</f>
        <v>吕倩</v>
      </c>
      <c r="D205" s="4" t="s">
        <v>206</v>
      </c>
      <c r="E205" s="5"/>
    </row>
    <row r="206" spans="1:5" ht="16.5" customHeight="1">
      <c r="A206" s="5">
        <v>203</v>
      </c>
      <c r="B206" s="4" t="s">
        <v>179</v>
      </c>
      <c r="C206" s="4" t="str">
        <f>"王慧雅"</f>
        <v>王慧雅</v>
      </c>
      <c r="D206" s="4" t="s">
        <v>207</v>
      </c>
      <c r="E206" s="5"/>
    </row>
    <row r="207" spans="1:5" ht="16.5" customHeight="1">
      <c r="A207" s="5">
        <v>204</v>
      </c>
      <c r="B207" s="4" t="s">
        <v>179</v>
      </c>
      <c r="C207" s="4" t="str">
        <f>"刘影影"</f>
        <v>刘影影</v>
      </c>
      <c r="D207" s="4" t="s">
        <v>208</v>
      </c>
      <c r="E207" s="5"/>
    </row>
    <row r="208" spans="1:5" ht="16.5" customHeight="1">
      <c r="A208" s="5">
        <v>205</v>
      </c>
      <c r="B208" s="4" t="s">
        <v>179</v>
      </c>
      <c r="C208" s="4" t="str">
        <f>"林婧"</f>
        <v>林婧</v>
      </c>
      <c r="D208" s="4" t="s">
        <v>209</v>
      </c>
      <c r="E208" s="5"/>
    </row>
    <row r="209" spans="1:5" ht="16.5" customHeight="1">
      <c r="A209" s="5">
        <v>206</v>
      </c>
      <c r="B209" s="4" t="s">
        <v>179</v>
      </c>
      <c r="C209" s="4" t="str">
        <f>"陈毓茨"</f>
        <v>陈毓茨</v>
      </c>
      <c r="D209" s="4" t="s">
        <v>210</v>
      </c>
      <c r="E209" s="5"/>
    </row>
    <row r="210" spans="1:5" ht="16.5" customHeight="1">
      <c r="A210" s="5">
        <v>207</v>
      </c>
      <c r="B210" s="4" t="s">
        <v>179</v>
      </c>
      <c r="C210" s="4" t="str">
        <f>"符汉弟"</f>
        <v>符汉弟</v>
      </c>
      <c r="D210" s="4" t="s">
        <v>211</v>
      </c>
      <c r="E210" s="5"/>
    </row>
    <row r="211" spans="1:5" ht="16.5" customHeight="1">
      <c r="A211" s="5">
        <v>208</v>
      </c>
      <c r="B211" s="4" t="s">
        <v>179</v>
      </c>
      <c r="C211" s="4" t="str">
        <f>"蒲秋婉"</f>
        <v>蒲秋婉</v>
      </c>
      <c r="D211" s="4" t="s">
        <v>212</v>
      </c>
      <c r="E211" s="5"/>
    </row>
    <row r="212" spans="1:5" ht="16.5" customHeight="1">
      <c r="A212" s="5">
        <v>209</v>
      </c>
      <c r="B212" s="4" t="s">
        <v>179</v>
      </c>
      <c r="C212" s="4" t="str">
        <f>"程婷"</f>
        <v>程婷</v>
      </c>
      <c r="D212" s="4" t="s">
        <v>86</v>
      </c>
      <c r="E212" s="5"/>
    </row>
    <row r="213" spans="1:5" ht="16.5" customHeight="1">
      <c r="A213" s="5">
        <v>210</v>
      </c>
      <c r="B213" s="4" t="s">
        <v>179</v>
      </c>
      <c r="C213" s="4" t="str">
        <f>"吴金琼"</f>
        <v>吴金琼</v>
      </c>
      <c r="D213" s="4" t="s">
        <v>213</v>
      </c>
      <c r="E213" s="5"/>
    </row>
    <row r="214" spans="1:5" ht="16.5" customHeight="1">
      <c r="A214" s="5">
        <v>211</v>
      </c>
      <c r="B214" s="4" t="s">
        <v>179</v>
      </c>
      <c r="C214" s="4" t="str">
        <f>"张雨欣"</f>
        <v>张雨欣</v>
      </c>
      <c r="D214" s="4" t="s">
        <v>214</v>
      </c>
      <c r="E214" s="5"/>
    </row>
    <row r="215" spans="1:5" ht="16.5" customHeight="1">
      <c r="A215" s="5">
        <v>212</v>
      </c>
      <c r="B215" s="4" t="s">
        <v>179</v>
      </c>
      <c r="C215" s="4" t="str">
        <f>"陈珊珊"</f>
        <v>陈珊珊</v>
      </c>
      <c r="D215" s="4" t="s">
        <v>215</v>
      </c>
      <c r="E215" s="5"/>
    </row>
    <row r="216" spans="1:5" ht="16.5" customHeight="1">
      <c r="A216" s="5">
        <v>213</v>
      </c>
      <c r="B216" s="4" t="s">
        <v>179</v>
      </c>
      <c r="C216" s="4" t="str">
        <f>"谭诗婷"</f>
        <v>谭诗婷</v>
      </c>
      <c r="D216" s="4" t="s">
        <v>216</v>
      </c>
      <c r="E216" s="5"/>
    </row>
    <row r="217" spans="1:5" ht="16.5" customHeight="1">
      <c r="A217" s="5">
        <v>214</v>
      </c>
      <c r="B217" s="4" t="s">
        <v>179</v>
      </c>
      <c r="C217" s="4" t="str">
        <f>"韩仪"</f>
        <v>韩仪</v>
      </c>
      <c r="D217" s="4" t="s">
        <v>217</v>
      </c>
      <c r="E217" s="5"/>
    </row>
    <row r="218" spans="1:5" ht="16.5" customHeight="1">
      <c r="A218" s="5">
        <v>215</v>
      </c>
      <c r="B218" s="4" t="s">
        <v>179</v>
      </c>
      <c r="C218" s="4" t="str">
        <f>"陈璧莹"</f>
        <v>陈璧莹</v>
      </c>
      <c r="D218" s="4" t="s">
        <v>218</v>
      </c>
      <c r="E218" s="5"/>
    </row>
    <row r="219" spans="1:5" ht="16.5" customHeight="1">
      <c r="A219" s="5">
        <v>216</v>
      </c>
      <c r="B219" s="4" t="s">
        <v>219</v>
      </c>
      <c r="C219" s="4" t="str">
        <f>"吴崇武"</f>
        <v>吴崇武</v>
      </c>
      <c r="D219" s="4" t="s">
        <v>220</v>
      </c>
      <c r="E219" s="5"/>
    </row>
    <row r="220" spans="1:5" ht="16.5" customHeight="1">
      <c r="A220" s="5">
        <v>217</v>
      </c>
      <c r="B220" s="4" t="s">
        <v>219</v>
      </c>
      <c r="C220" s="4" t="str">
        <f>"李南健"</f>
        <v>李南健</v>
      </c>
      <c r="D220" s="4" t="s">
        <v>221</v>
      </c>
      <c r="E220" s="5"/>
    </row>
    <row r="221" spans="1:5" ht="16.5" customHeight="1">
      <c r="A221" s="5">
        <v>218</v>
      </c>
      <c r="B221" s="4" t="s">
        <v>219</v>
      </c>
      <c r="C221" s="4" t="str">
        <f>"欧开轩"</f>
        <v>欧开轩</v>
      </c>
      <c r="D221" s="4" t="s">
        <v>222</v>
      </c>
      <c r="E221" s="5"/>
    </row>
    <row r="222" spans="1:5" ht="16.5" customHeight="1">
      <c r="A222" s="5">
        <v>219</v>
      </c>
      <c r="B222" s="4" t="s">
        <v>219</v>
      </c>
      <c r="C222" s="4" t="str">
        <f>"林道武"</f>
        <v>林道武</v>
      </c>
      <c r="D222" s="4" t="s">
        <v>223</v>
      </c>
      <c r="E222" s="5"/>
    </row>
    <row r="223" spans="1:5" ht="16.5" customHeight="1">
      <c r="A223" s="5">
        <v>220</v>
      </c>
      <c r="B223" s="4" t="s">
        <v>219</v>
      </c>
      <c r="C223" s="4" t="str">
        <f>"李珏"</f>
        <v>李珏</v>
      </c>
      <c r="D223" s="4" t="s">
        <v>224</v>
      </c>
      <c r="E223" s="5"/>
    </row>
    <row r="224" spans="1:5" ht="16.5" customHeight="1">
      <c r="A224" s="5">
        <v>221</v>
      </c>
      <c r="B224" s="4" t="s">
        <v>219</v>
      </c>
      <c r="C224" s="4" t="str">
        <f>"黄诚"</f>
        <v>黄诚</v>
      </c>
      <c r="D224" s="4" t="s">
        <v>225</v>
      </c>
      <c r="E224" s="5"/>
    </row>
    <row r="225" spans="1:5" ht="16.5" customHeight="1">
      <c r="A225" s="5">
        <v>222</v>
      </c>
      <c r="B225" s="4" t="s">
        <v>219</v>
      </c>
      <c r="C225" s="4" t="str">
        <f>"李经纪"</f>
        <v>李经纪</v>
      </c>
      <c r="D225" s="4" t="s">
        <v>226</v>
      </c>
      <c r="E225" s="5"/>
    </row>
    <row r="226" spans="1:5" ht="16.5" customHeight="1">
      <c r="A226" s="5">
        <v>223</v>
      </c>
      <c r="B226" s="4" t="s">
        <v>219</v>
      </c>
      <c r="C226" s="4" t="str">
        <f>"阳柳清"</f>
        <v>阳柳清</v>
      </c>
      <c r="D226" s="4" t="s">
        <v>227</v>
      </c>
      <c r="E226" s="5"/>
    </row>
    <row r="227" spans="1:5" ht="16.5" customHeight="1">
      <c r="A227" s="5">
        <v>224</v>
      </c>
      <c r="B227" s="4" t="s">
        <v>219</v>
      </c>
      <c r="C227" s="4" t="str">
        <f>"周程"</f>
        <v>周程</v>
      </c>
      <c r="D227" s="4" t="s">
        <v>228</v>
      </c>
      <c r="E227" s="5"/>
    </row>
    <row r="228" spans="1:5" ht="16.5" customHeight="1">
      <c r="A228" s="5">
        <v>225</v>
      </c>
      <c r="B228" s="4" t="s">
        <v>219</v>
      </c>
      <c r="C228" s="4" t="str">
        <f>"陈荣健"</f>
        <v>陈荣健</v>
      </c>
      <c r="D228" s="4" t="s">
        <v>229</v>
      </c>
      <c r="E228" s="5"/>
    </row>
    <row r="229" spans="1:5" ht="16.5" customHeight="1">
      <c r="A229" s="5">
        <v>226</v>
      </c>
      <c r="B229" s="4" t="s">
        <v>219</v>
      </c>
      <c r="C229" s="4" t="str">
        <f>"李兴军"</f>
        <v>李兴军</v>
      </c>
      <c r="D229" s="4" t="s">
        <v>230</v>
      </c>
      <c r="E229" s="5"/>
    </row>
    <row r="230" spans="1:5" ht="16.5" customHeight="1">
      <c r="A230" s="5">
        <v>227</v>
      </c>
      <c r="B230" s="4" t="s">
        <v>219</v>
      </c>
      <c r="C230" s="4" t="str">
        <f>"朱允康"</f>
        <v>朱允康</v>
      </c>
      <c r="D230" s="4" t="s">
        <v>231</v>
      </c>
      <c r="E230" s="5"/>
    </row>
    <row r="231" spans="1:5" ht="16.5" customHeight="1">
      <c r="A231" s="5">
        <v>228</v>
      </c>
      <c r="B231" s="4" t="s">
        <v>219</v>
      </c>
      <c r="C231" s="4" t="str">
        <f>"符元"</f>
        <v>符元</v>
      </c>
      <c r="D231" s="4" t="s">
        <v>232</v>
      </c>
      <c r="E231" s="5"/>
    </row>
    <row r="232" spans="1:5" ht="16.5" customHeight="1">
      <c r="A232" s="5">
        <v>229</v>
      </c>
      <c r="B232" s="4" t="s">
        <v>219</v>
      </c>
      <c r="C232" s="4" t="str">
        <f>"贾清泽"</f>
        <v>贾清泽</v>
      </c>
      <c r="D232" s="4" t="s">
        <v>233</v>
      </c>
      <c r="E232" s="5"/>
    </row>
    <row r="233" spans="1:5" ht="16.5" customHeight="1">
      <c r="A233" s="5">
        <v>230</v>
      </c>
      <c r="B233" s="4" t="s">
        <v>219</v>
      </c>
      <c r="C233" s="4" t="str">
        <f>"黄启彬"</f>
        <v>黄启彬</v>
      </c>
      <c r="D233" s="4" t="s">
        <v>234</v>
      </c>
      <c r="E233" s="5"/>
    </row>
    <row r="234" spans="1:5" ht="16.5" customHeight="1">
      <c r="A234" s="5">
        <v>231</v>
      </c>
      <c r="B234" s="4" t="s">
        <v>219</v>
      </c>
      <c r="C234" s="4" t="str">
        <f>"郑亚剑"</f>
        <v>郑亚剑</v>
      </c>
      <c r="D234" s="4" t="s">
        <v>235</v>
      </c>
      <c r="E234" s="5"/>
    </row>
    <row r="235" spans="1:5" ht="16.5" customHeight="1">
      <c r="A235" s="5">
        <v>232</v>
      </c>
      <c r="B235" s="4" t="s">
        <v>219</v>
      </c>
      <c r="C235" s="4" t="str">
        <f>"郑宁宇"</f>
        <v>郑宁宇</v>
      </c>
      <c r="D235" s="4" t="s">
        <v>236</v>
      </c>
      <c r="E235" s="5"/>
    </row>
    <row r="236" spans="1:5" ht="16.5" customHeight="1">
      <c r="A236" s="5">
        <v>233</v>
      </c>
      <c r="B236" s="4" t="s">
        <v>219</v>
      </c>
      <c r="C236" s="4" t="str">
        <f>"陈益浮"</f>
        <v>陈益浮</v>
      </c>
      <c r="D236" s="4" t="s">
        <v>237</v>
      </c>
      <c r="E236" s="5"/>
    </row>
    <row r="237" spans="1:5" ht="16.5" customHeight="1">
      <c r="A237" s="5">
        <v>234</v>
      </c>
      <c r="B237" s="4" t="s">
        <v>219</v>
      </c>
      <c r="C237" s="4" t="str">
        <f>"杨浩"</f>
        <v>杨浩</v>
      </c>
      <c r="D237" s="4" t="s">
        <v>238</v>
      </c>
      <c r="E237" s="5"/>
    </row>
    <row r="238" spans="1:5" ht="16.5" customHeight="1">
      <c r="A238" s="5">
        <v>235</v>
      </c>
      <c r="B238" s="4" t="s">
        <v>219</v>
      </c>
      <c r="C238" s="4" t="str">
        <f>"梅望劲"</f>
        <v>梅望劲</v>
      </c>
      <c r="D238" s="4" t="s">
        <v>239</v>
      </c>
      <c r="E238" s="5"/>
    </row>
    <row r="239" spans="1:5" ht="16.5" customHeight="1">
      <c r="A239" s="5">
        <v>236</v>
      </c>
      <c r="B239" s="4" t="s">
        <v>219</v>
      </c>
      <c r="C239" s="4" t="str">
        <f>"冯杨"</f>
        <v>冯杨</v>
      </c>
      <c r="D239" s="4" t="s">
        <v>240</v>
      </c>
      <c r="E239" s="5"/>
    </row>
    <row r="240" spans="1:5" ht="16.5" customHeight="1">
      <c r="A240" s="5">
        <v>237</v>
      </c>
      <c r="B240" s="4" t="s">
        <v>219</v>
      </c>
      <c r="C240" s="4" t="str">
        <f>"冼祥"</f>
        <v>冼祥</v>
      </c>
      <c r="D240" s="4" t="s">
        <v>241</v>
      </c>
      <c r="E240" s="5"/>
    </row>
    <row r="241" spans="1:5" ht="16.5" customHeight="1">
      <c r="A241" s="5">
        <v>238</v>
      </c>
      <c r="B241" s="4" t="s">
        <v>219</v>
      </c>
      <c r="C241" s="4" t="str">
        <f>"车少义"</f>
        <v>车少义</v>
      </c>
      <c r="D241" s="4" t="s">
        <v>242</v>
      </c>
      <c r="E241" s="5"/>
    </row>
    <row r="242" spans="1:5" ht="16.5" customHeight="1">
      <c r="A242" s="5">
        <v>239</v>
      </c>
      <c r="B242" s="4" t="s">
        <v>219</v>
      </c>
      <c r="C242" s="4" t="str">
        <f>"林高尊"</f>
        <v>林高尊</v>
      </c>
      <c r="D242" s="4" t="s">
        <v>243</v>
      </c>
      <c r="E242" s="5"/>
    </row>
    <row r="243" spans="1:5" ht="16.5" customHeight="1">
      <c r="A243" s="5">
        <v>240</v>
      </c>
      <c r="B243" s="4" t="s">
        <v>219</v>
      </c>
      <c r="C243" s="4" t="str">
        <f>"符传妹"</f>
        <v>符传妹</v>
      </c>
      <c r="D243" s="4" t="s">
        <v>244</v>
      </c>
      <c r="E243" s="5"/>
    </row>
    <row r="244" spans="1:5" ht="16.5" customHeight="1">
      <c r="A244" s="5">
        <v>241</v>
      </c>
      <c r="B244" s="4" t="s">
        <v>219</v>
      </c>
      <c r="C244" s="4" t="str">
        <f>"王政森"</f>
        <v>王政森</v>
      </c>
      <c r="D244" s="4" t="s">
        <v>245</v>
      </c>
      <c r="E244" s="5"/>
    </row>
    <row r="245" spans="1:5" ht="16.5" customHeight="1">
      <c r="A245" s="5">
        <v>242</v>
      </c>
      <c r="B245" s="4" t="s">
        <v>219</v>
      </c>
      <c r="C245" s="4" t="str">
        <f>"林世超"</f>
        <v>林世超</v>
      </c>
      <c r="D245" s="4" t="s">
        <v>246</v>
      </c>
      <c r="E245" s="5"/>
    </row>
    <row r="246" spans="1:5" ht="16.5" customHeight="1">
      <c r="A246" s="5">
        <v>243</v>
      </c>
      <c r="B246" s="4" t="s">
        <v>219</v>
      </c>
      <c r="C246" s="4" t="str">
        <f>"吴慧敏"</f>
        <v>吴慧敏</v>
      </c>
      <c r="D246" s="4" t="s">
        <v>247</v>
      </c>
      <c r="E246" s="5"/>
    </row>
    <row r="247" spans="1:5" ht="16.5" customHeight="1">
      <c r="A247" s="5">
        <v>244</v>
      </c>
      <c r="B247" s="4" t="s">
        <v>219</v>
      </c>
      <c r="C247" s="4" t="str">
        <f>"李汉光"</f>
        <v>李汉光</v>
      </c>
      <c r="D247" s="4" t="s">
        <v>248</v>
      </c>
      <c r="E247" s="5"/>
    </row>
    <row r="248" spans="1:5" ht="16.5" customHeight="1">
      <c r="A248" s="5">
        <v>245</v>
      </c>
      <c r="B248" s="4" t="s">
        <v>219</v>
      </c>
      <c r="C248" s="4" t="str">
        <f>"陈春梅"</f>
        <v>陈春梅</v>
      </c>
      <c r="D248" s="4" t="s">
        <v>249</v>
      </c>
      <c r="E248" s="5"/>
    </row>
    <row r="249" spans="1:5" ht="16.5" customHeight="1">
      <c r="A249" s="5">
        <v>246</v>
      </c>
      <c r="B249" s="4" t="s">
        <v>219</v>
      </c>
      <c r="C249" s="4" t="str">
        <f>"张天庆"</f>
        <v>张天庆</v>
      </c>
      <c r="D249" s="4" t="s">
        <v>250</v>
      </c>
      <c r="E249" s="5"/>
    </row>
    <row r="250" spans="1:5" ht="16.5" customHeight="1">
      <c r="A250" s="5">
        <v>247</v>
      </c>
      <c r="B250" s="4" t="s">
        <v>219</v>
      </c>
      <c r="C250" s="4" t="str">
        <f>"符长运"</f>
        <v>符长运</v>
      </c>
      <c r="D250" s="4" t="s">
        <v>251</v>
      </c>
      <c r="E250" s="5"/>
    </row>
    <row r="251" spans="1:5" ht="16.5" customHeight="1">
      <c r="A251" s="5">
        <v>248</v>
      </c>
      <c r="B251" s="4" t="s">
        <v>219</v>
      </c>
      <c r="C251" s="4" t="str">
        <f>"雷宇健"</f>
        <v>雷宇健</v>
      </c>
      <c r="D251" s="4" t="s">
        <v>252</v>
      </c>
      <c r="E251" s="5"/>
    </row>
    <row r="252" spans="1:5" ht="16.5" customHeight="1">
      <c r="A252" s="5">
        <v>249</v>
      </c>
      <c r="B252" s="4" t="s">
        <v>219</v>
      </c>
      <c r="C252" s="4" t="str">
        <f>"王选取"</f>
        <v>王选取</v>
      </c>
      <c r="D252" s="4" t="s">
        <v>253</v>
      </c>
      <c r="E252" s="5"/>
    </row>
    <row r="253" spans="1:5" ht="16.5" customHeight="1">
      <c r="A253" s="5">
        <v>250</v>
      </c>
      <c r="B253" s="4" t="s">
        <v>219</v>
      </c>
      <c r="C253" s="4" t="str">
        <f>"黄永钢"</f>
        <v>黄永钢</v>
      </c>
      <c r="D253" s="4" t="s">
        <v>254</v>
      </c>
      <c r="E253" s="5"/>
    </row>
    <row r="254" spans="1:5" ht="16.5" customHeight="1">
      <c r="A254" s="5">
        <v>251</v>
      </c>
      <c r="B254" s="4" t="s">
        <v>219</v>
      </c>
      <c r="C254" s="4" t="str">
        <f>"赵广"</f>
        <v>赵广</v>
      </c>
      <c r="D254" s="4" t="s">
        <v>255</v>
      </c>
      <c r="E254" s="5"/>
    </row>
    <row r="255" spans="1:5" ht="16.5" customHeight="1">
      <c r="A255" s="5">
        <v>252</v>
      </c>
      <c r="B255" s="4" t="s">
        <v>219</v>
      </c>
      <c r="C255" s="4" t="str">
        <f>"羊进虎"</f>
        <v>羊进虎</v>
      </c>
      <c r="D255" s="4" t="s">
        <v>256</v>
      </c>
      <c r="E255" s="5"/>
    </row>
    <row r="256" spans="1:5" ht="16.5" customHeight="1">
      <c r="A256" s="5">
        <v>253</v>
      </c>
      <c r="B256" s="4" t="s">
        <v>219</v>
      </c>
      <c r="C256" s="4" t="str">
        <f>"陈云辉"</f>
        <v>陈云辉</v>
      </c>
      <c r="D256" s="4" t="s">
        <v>257</v>
      </c>
      <c r="E256" s="5"/>
    </row>
    <row r="257" spans="1:5" ht="16.5" customHeight="1">
      <c r="A257" s="5">
        <v>254</v>
      </c>
      <c r="B257" s="4" t="s">
        <v>219</v>
      </c>
      <c r="C257" s="4" t="str">
        <f>"林番东"</f>
        <v>林番东</v>
      </c>
      <c r="D257" s="4" t="s">
        <v>258</v>
      </c>
      <c r="E257" s="5"/>
    </row>
    <row r="258" spans="1:5" ht="16.5" customHeight="1">
      <c r="A258" s="5">
        <v>255</v>
      </c>
      <c r="B258" s="4" t="s">
        <v>219</v>
      </c>
      <c r="C258" s="4" t="str">
        <f>"简天泽"</f>
        <v>简天泽</v>
      </c>
      <c r="D258" s="4" t="s">
        <v>259</v>
      </c>
      <c r="E258" s="5"/>
    </row>
    <row r="259" spans="1:5" ht="16.5" customHeight="1">
      <c r="A259" s="5">
        <v>256</v>
      </c>
      <c r="B259" s="4" t="s">
        <v>219</v>
      </c>
      <c r="C259" s="4" t="str">
        <f>"颜玉蕊"</f>
        <v>颜玉蕊</v>
      </c>
      <c r="D259" s="4" t="s">
        <v>260</v>
      </c>
      <c r="E259" s="5"/>
    </row>
    <row r="260" spans="1:5" ht="16.5" customHeight="1">
      <c r="A260" s="5">
        <v>257</v>
      </c>
      <c r="B260" s="4" t="s">
        <v>219</v>
      </c>
      <c r="C260" s="4" t="str">
        <f>"徐飞"</f>
        <v>徐飞</v>
      </c>
      <c r="D260" s="4" t="s">
        <v>261</v>
      </c>
      <c r="E260" s="5"/>
    </row>
    <row r="261" spans="1:5" ht="16.5" customHeight="1">
      <c r="A261" s="5">
        <v>258</v>
      </c>
      <c r="B261" s="4" t="s">
        <v>219</v>
      </c>
      <c r="C261" s="4" t="str">
        <f>"陈璐瑶"</f>
        <v>陈璐瑶</v>
      </c>
      <c r="D261" s="4" t="s">
        <v>262</v>
      </c>
      <c r="E261" s="5"/>
    </row>
    <row r="262" spans="1:5" ht="16.5" customHeight="1">
      <c r="A262" s="5">
        <v>259</v>
      </c>
      <c r="B262" s="4" t="s">
        <v>219</v>
      </c>
      <c r="C262" s="4" t="str">
        <f>"杜盛"</f>
        <v>杜盛</v>
      </c>
      <c r="D262" s="4" t="s">
        <v>263</v>
      </c>
      <c r="E262" s="5"/>
    </row>
    <row r="263" spans="1:5" ht="16.5" customHeight="1">
      <c r="A263" s="5">
        <v>260</v>
      </c>
      <c r="B263" s="4" t="s">
        <v>219</v>
      </c>
      <c r="C263" s="4" t="str">
        <f>"李德徐"</f>
        <v>李德徐</v>
      </c>
      <c r="D263" s="4" t="s">
        <v>264</v>
      </c>
      <c r="E263" s="5"/>
    </row>
    <row r="264" spans="1:5" ht="16.5" customHeight="1">
      <c r="A264" s="5">
        <v>261</v>
      </c>
      <c r="B264" s="4" t="s">
        <v>219</v>
      </c>
      <c r="C264" s="4" t="str">
        <f>"董衡"</f>
        <v>董衡</v>
      </c>
      <c r="D264" s="4" t="s">
        <v>265</v>
      </c>
      <c r="E264" s="5"/>
    </row>
    <row r="265" spans="1:5" ht="16.5" customHeight="1">
      <c r="A265" s="5">
        <v>262</v>
      </c>
      <c r="B265" s="4" t="s">
        <v>219</v>
      </c>
      <c r="C265" s="4" t="str">
        <f>"秦代威"</f>
        <v>秦代威</v>
      </c>
      <c r="D265" s="4" t="s">
        <v>266</v>
      </c>
      <c r="E265" s="5"/>
    </row>
    <row r="266" spans="1:5" ht="16.5" customHeight="1">
      <c r="A266" s="5">
        <v>263</v>
      </c>
      <c r="B266" s="4" t="s">
        <v>219</v>
      </c>
      <c r="C266" s="4" t="str">
        <f>"潘在望"</f>
        <v>潘在望</v>
      </c>
      <c r="D266" s="4" t="s">
        <v>267</v>
      </c>
      <c r="E266" s="5"/>
    </row>
    <row r="267" spans="1:5" ht="16.5" customHeight="1">
      <c r="A267" s="5">
        <v>264</v>
      </c>
      <c r="B267" s="4" t="s">
        <v>219</v>
      </c>
      <c r="C267" s="4" t="str">
        <f>"武兴国"</f>
        <v>武兴国</v>
      </c>
      <c r="D267" s="4" t="s">
        <v>268</v>
      </c>
      <c r="E267" s="5"/>
    </row>
    <row r="268" spans="1:5" ht="16.5" customHeight="1">
      <c r="A268" s="5">
        <v>265</v>
      </c>
      <c r="B268" s="4" t="s">
        <v>219</v>
      </c>
      <c r="C268" s="4" t="str">
        <f>"梁朝娜"</f>
        <v>梁朝娜</v>
      </c>
      <c r="D268" s="4" t="s">
        <v>269</v>
      </c>
      <c r="E268" s="5"/>
    </row>
    <row r="269" spans="1:5" ht="16.5" customHeight="1">
      <c r="A269" s="5">
        <v>266</v>
      </c>
      <c r="B269" s="4" t="s">
        <v>219</v>
      </c>
      <c r="C269" s="4" t="str">
        <f>"高泽琼"</f>
        <v>高泽琼</v>
      </c>
      <c r="D269" s="4" t="s">
        <v>270</v>
      </c>
      <c r="E269" s="5"/>
    </row>
    <row r="270" spans="1:5" ht="16.5" customHeight="1">
      <c r="A270" s="5">
        <v>267</v>
      </c>
      <c r="B270" s="4" t="s">
        <v>219</v>
      </c>
      <c r="C270" s="4" t="str">
        <f>"李啟明"</f>
        <v>李啟明</v>
      </c>
      <c r="D270" s="4" t="s">
        <v>271</v>
      </c>
      <c r="E270" s="5"/>
    </row>
    <row r="271" spans="1:5" ht="16.5" customHeight="1">
      <c r="A271" s="5">
        <v>268</v>
      </c>
      <c r="B271" s="4" t="s">
        <v>219</v>
      </c>
      <c r="C271" s="4" t="str">
        <f>"朱发东"</f>
        <v>朱发东</v>
      </c>
      <c r="D271" s="4" t="s">
        <v>272</v>
      </c>
      <c r="E271" s="5"/>
    </row>
    <row r="272" spans="1:5" ht="16.5" customHeight="1">
      <c r="A272" s="5">
        <v>269</v>
      </c>
      <c r="B272" s="4" t="s">
        <v>219</v>
      </c>
      <c r="C272" s="4" t="str">
        <f>"何祖慧"</f>
        <v>何祖慧</v>
      </c>
      <c r="D272" s="4" t="s">
        <v>273</v>
      </c>
      <c r="E272" s="5"/>
    </row>
    <row r="273" spans="1:5" ht="16.5" customHeight="1">
      <c r="A273" s="5">
        <v>270</v>
      </c>
      <c r="B273" s="4" t="s">
        <v>219</v>
      </c>
      <c r="C273" s="4" t="str">
        <f>"黄亚家"</f>
        <v>黄亚家</v>
      </c>
      <c r="D273" s="4" t="s">
        <v>274</v>
      </c>
      <c r="E273" s="5"/>
    </row>
    <row r="274" spans="1:5" ht="16.5" customHeight="1">
      <c r="A274" s="5">
        <v>271</v>
      </c>
      <c r="B274" s="4" t="s">
        <v>219</v>
      </c>
      <c r="C274" s="4" t="str">
        <f>"戴兴诲"</f>
        <v>戴兴诲</v>
      </c>
      <c r="D274" s="4" t="s">
        <v>275</v>
      </c>
      <c r="E274" s="5"/>
    </row>
    <row r="275" spans="1:5" ht="16.5" customHeight="1">
      <c r="A275" s="5">
        <v>272</v>
      </c>
      <c r="B275" s="4" t="s">
        <v>219</v>
      </c>
      <c r="C275" s="4" t="str">
        <f>"黄仁龙"</f>
        <v>黄仁龙</v>
      </c>
      <c r="D275" s="4" t="s">
        <v>276</v>
      </c>
      <c r="E275" s="5"/>
    </row>
    <row r="276" spans="1:5" ht="16.5" customHeight="1">
      <c r="A276" s="5">
        <v>273</v>
      </c>
      <c r="B276" s="4" t="s">
        <v>219</v>
      </c>
      <c r="C276" s="4" t="str">
        <f>"王仔俊"</f>
        <v>王仔俊</v>
      </c>
      <c r="D276" s="4" t="s">
        <v>277</v>
      </c>
      <c r="E276" s="5"/>
    </row>
    <row r="277" spans="1:5" ht="16.5" customHeight="1">
      <c r="A277" s="5">
        <v>274</v>
      </c>
      <c r="B277" s="4" t="s">
        <v>219</v>
      </c>
      <c r="C277" s="4" t="str">
        <f>"王先清"</f>
        <v>王先清</v>
      </c>
      <c r="D277" s="4" t="s">
        <v>278</v>
      </c>
      <c r="E277" s="5"/>
    </row>
    <row r="278" spans="1:5" ht="16.5" customHeight="1">
      <c r="A278" s="5">
        <v>275</v>
      </c>
      <c r="B278" s="4" t="s">
        <v>219</v>
      </c>
      <c r="C278" s="4" t="str">
        <f>"高冠卓"</f>
        <v>高冠卓</v>
      </c>
      <c r="D278" s="4" t="s">
        <v>279</v>
      </c>
      <c r="E278" s="5"/>
    </row>
    <row r="279" spans="1:5" ht="16.5" customHeight="1">
      <c r="A279" s="5">
        <v>276</v>
      </c>
      <c r="B279" s="4" t="s">
        <v>219</v>
      </c>
      <c r="C279" s="4" t="str">
        <f>"王思诗"</f>
        <v>王思诗</v>
      </c>
      <c r="D279" s="4" t="s">
        <v>280</v>
      </c>
      <c r="E279" s="5"/>
    </row>
    <row r="280" spans="1:5" ht="16.5" customHeight="1">
      <c r="A280" s="5">
        <v>277</v>
      </c>
      <c r="B280" s="4" t="s">
        <v>219</v>
      </c>
      <c r="C280" s="4" t="str">
        <f>"谭晓鉴"</f>
        <v>谭晓鉴</v>
      </c>
      <c r="D280" s="4" t="s">
        <v>281</v>
      </c>
      <c r="E280" s="5"/>
    </row>
    <row r="281" spans="1:5" ht="16.5" customHeight="1">
      <c r="A281" s="5">
        <v>278</v>
      </c>
      <c r="B281" s="4" t="s">
        <v>219</v>
      </c>
      <c r="C281" s="4" t="str">
        <f>"黄辉"</f>
        <v>黄辉</v>
      </c>
      <c r="D281" s="4" t="s">
        <v>282</v>
      </c>
      <c r="E281" s="5"/>
    </row>
    <row r="282" spans="1:5" ht="16.5" customHeight="1">
      <c r="A282" s="5">
        <v>279</v>
      </c>
      <c r="B282" s="4" t="s">
        <v>219</v>
      </c>
      <c r="C282" s="4" t="str">
        <f>"王安瑜"</f>
        <v>王安瑜</v>
      </c>
      <c r="D282" s="4" t="s">
        <v>283</v>
      </c>
      <c r="E282" s="5"/>
    </row>
    <row r="283" spans="1:5" ht="16.5" customHeight="1">
      <c r="A283" s="5">
        <v>280</v>
      </c>
      <c r="B283" s="4" t="s">
        <v>219</v>
      </c>
      <c r="C283" s="4" t="str">
        <f>"王旭"</f>
        <v>王旭</v>
      </c>
      <c r="D283" s="4" t="s">
        <v>284</v>
      </c>
      <c r="E283" s="5"/>
    </row>
    <row r="284" spans="1:5" ht="16.5" customHeight="1">
      <c r="A284" s="5">
        <v>281</v>
      </c>
      <c r="B284" s="4" t="s">
        <v>219</v>
      </c>
      <c r="C284" s="4" t="str">
        <f>"曹彭"</f>
        <v>曹彭</v>
      </c>
      <c r="D284" s="4" t="s">
        <v>285</v>
      </c>
      <c r="E284" s="5"/>
    </row>
    <row r="285" spans="1:5" ht="16.5" customHeight="1">
      <c r="A285" s="5">
        <v>282</v>
      </c>
      <c r="B285" s="4" t="s">
        <v>219</v>
      </c>
      <c r="C285" s="4" t="str">
        <f>"沙永辉"</f>
        <v>沙永辉</v>
      </c>
      <c r="D285" s="4" t="s">
        <v>286</v>
      </c>
      <c r="E285" s="5"/>
    </row>
    <row r="286" spans="1:5" ht="16.5" customHeight="1">
      <c r="A286" s="5">
        <v>283</v>
      </c>
      <c r="B286" s="4" t="s">
        <v>219</v>
      </c>
      <c r="C286" s="4" t="str">
        <f>"符汉光"</f>
        <v>符汉光</v>
      </c>
      <c r="D286" s="4" t="s">
        <v>287</v>
      </c>
      <c r="E286" s="5"/>
    </row>
    <row r="287" spans="1:5" ht="16.5" customHeight="1">
      <c r="A287" s="5">
        <v>284</v>
      </c>
      <c r="B287" s="4" t="s">
        <v>219</v>
      </c>
      <c r="C287" s="4" t="str">
        <f>"李鑫"</f>
        <v>李鑫</v>
      </c>
      <c r="D287" s="4" t="s">
        <v>288</v>
      </c>
      <c r="E287" s="5"/>
    </row>
    <row r="288" spans="1:5" ht="16.5" customHeight="1">
      <c r="A288" s="5">
        <v>285</v>
      </c>
      <c r="B288" s="4" t="s">
        <v>219</v>
      </c>
      <c r="C288" s="4" t="str">
        <f>"薛庆娥"</f>
        <v>薛庆娥</v>
      </c>
      <c r="D288" s="4" t="s">
        <v>289</v>
      </c>
      <c r="E288" s="5"/>
    </row>
    <row r="289" spans="1:5" ht="16.5" customHeight="1">
      <c r="A289" s="5">
        <v>286</v>
      </c>
      <c r="B289" s="4" t="s">
        <v>219</v>
      </c>
      <c r="C289" s="4" t="str">
        <f>"徐才丰"</f>
        <v>徐才丰</v>
      </c>
      <c r="D289" s="4" t="s">
        <v>290</v>
      </c>
      <c r="E289" s="5"/>
    </row>
    <row r="290" spans="1:5" ht="16.5" customHeight="1">
      <c r="A290" s="5">
        <v>287</v>
      </c>
      <c r="B290" s="4" t="s">
        <v>219</v>
      </c>
      <c r="C290" s="4" t="str">
        <f>"林英杰"</f>
        <v>林英杰</v>
      </c>
      <c r="D290" s="4" t="s">
        <v>291</v>
      </c>
      <c r="E290" s="5"/>
    </row>
    <row r="291" spans="1:5" ht="16.5" customHeight="1">
      <c r="A291" s="5">
        <v>288</v>
      </c>
      <c r="B291" s="4" t="s">
        <v>219</v>
      </c>
      <c r="C291" s="4" t="str">
        <f>"苏建炜"</f>
        <v>苏建炜</v>
      </c>
      <c r="D291" s="4" t="s">
        <v>292</v>
      </c>
      <c r="E291" s="5"/>
    </row>
    <row r="292" spans="1:5" ht="16.5" customHeight="1">
      <c r="A292" s="5">
        <v>289</v>
      </c>
      <c r="B292" s="4" t="s">
        <v>219</v>
      </c>
      <c r="C292" s="4" t="str">
        <f>"杨冰霜"</f>
        <v>杨冰霜</v>
      </c>
      <c r="D292" s="4" t="s">
        <v>293</v>
      </c>
      <c r="E292" s="5"/>
    </row>
    <row r="293" spans="1:5" ht="16.5" customHeight="1">
      <c r="A293" s="5">
        <v>290</v>
      </c>
      <c r="B293" s="4" t="s">
        <v>219</v>
      </c>
      <c r="C293" s="4" t="str">
        <f>"吴忠才"</f>
        <v>吴忠才</v>
      </c>
      <c r="D293" s="4" t="s">
        <v>294</v>
      </c>
      <c r="E293" s="5"/>
    </row>
    <row r="294" spans="1:5" ht="16.5" customHeight="1">
      <c r="A294" s="5">
        <v>291</v>
      </c>
      <c r="B294" s="4" t="s">
        <v>219</v>
      </c>
      <c r="C294" s="4" t="str">
        <f>"罗子康"</f>
        <v>罗子康</v>
      </c>
      <c r="D294" s="4" t="s">
        <v>295</v>
      </c>
      <c r="E294" s="5"/>
    </row>
    <row r="295" spans="1:5" ht="16.5" customHeight="1">
      <c r="A295" s="5">
        <v>292</v>
      </c>
      <c r="B295" s="4" t="s">
        <v>219</v>
      </c>
      <c r="C295" s="4" t="str">
        <f>"王如玉"</f>
        <v>王如玉</v>
      </c>
      <c r="D295" s="4" t="s">
        <v>296</v>
      </c>
      <c r="E295" s="5"/>
    </row>
    <row r="296" spans="1:5" ht="16.5" customHeight="1">
      <c r="A296" s="5">
        <v>293</v>
      </c>
      <c r="B296" s="4" t="s">
        <v>219</v>
      </c>
      <c r="C296" s="4" t="str">
        <f>"郑时一"</f>
        <v>郑时一</v>
      </c>
      <c r="D296" s="4" t="s">
        <v>297</v>
      </c>
      <c r="E296" s="5"/>
    </row>
    <row r="297" spans="1:5" ht="16.5" customHeight="1">
      <c r="A297" s="5">
        <v>294</v>
      </c>
      <c r="B297" s="4" t="s">
        <v>219</v>
      </c>
      <c r="C297" s="4" t="str">
        <f>"钟升"</f>
        <v>钟升</v>
      </c>
      <c r="D297" s="4" t="s">
        <v>298</v>
      </c>
      <c r="E297" s="5"/>
    </row>
    <row r="298" spans="1:5" ht="16.5" customHeight="1">
      <c r="A298" s="5">
        <v>295</v>
      </c>
      <c r="B298" s="4" t="s">
        <v>299</v>
      </c>
      <c r="C298" s="4" t="str">
        <f>"徐薇"</f>
        <v>徐薇</v>
      </c>
      <c r="D298" s="4" t="s">
        <v>300</v>
      </c>
      <c r="E298" s="5"/>
    </row>
    <row r="299" spans="1:5" ht="16.5" customHeight="1">
      <c r="A299" s="5">
        <v>296</v>
      </c>
      <c r="B299" s="4" t="s">
        <v>299</v>
      </c>
      <c r="C299" s="4" t="str">
        <f>"黄卓行"</f>
        <v>黄卓行</v>
      </c>
      <c r="D299" s="4" t="s">
        <v>301</v>
      </c>
      <c r="E299" s="5"/>
    </row>
    <row r="300" spans="1:5" ht="16.5" customHeight="1">
      <c r="A300" s="5">
        <v>297</v>
      </c>
      <c r="B300" s="4" t="s">
        <v>299</v>
      </c>
      <c r="C300" s="4" t="str">
        <f>"曾海平"</f>
        <v>曾海平</v>
      </c>
      <c r="D300" s="4" t="s">
        <v>302</v>
      </c>
      <c r="E300" s="5"/>
    </row>
    <row r="301" spans="1:5" ht="16.5" customHeight="1">
      <c r="A301" s="5">
        <v>298</v>
      </c>
      <c r="B301" s="4" t="s">
        <v>299</v>
      </c>
      <c r="C301" s="4" t="str">
        <f>"王慧玲"</f>
        <v>王慧玲</v>
      </c>
      <c r="D301" s="4" t="s">
        <v>303</v>
      </c>
      <c r="E301" s="5"/>
    </row>
    <row r="302" spans="1:5" ht="16.5" customHeight="1">
      <c r="A302" s="5">
        <v>299</v>
      </c>
      <c r="B302" s="4" t="s">
        <v>299</v>
      </c>
      <c r="C302" s="4" t="str">
        <f>"李彩花"</f>
        <v>李彩花</v>
      </c>
      <c r="D302" s="4" t="s">
        <v>304</v>
      </c>
      <c r="E302" s="5"/>
    </row>
    <row r="303" spans="1:5" ht="16.5" customHeight="1">
      <c r="A303" s="5">
        <v>300</v>
      </c>
      <c r="B303" s="4" t="s">
        <v>299</v>
      </c>
      <c r="C303" s="4" t="str">
        <f>"吴造云"</f>
        <v>吴造云</v>
      </c>
      <c r="D303" s="4" t="s">
        <v>305</v>
      </c>
      <c r="E303" s="5"/>
    </row>
    <row r="304" spans="1:5" ht="16.5" customHeight="1">
      <c r="A304" s="5">
        <v>301</v>
      </c>
      <c r="B304" s="4" t="s">
        <v>299</v>
      </c>
      <c r="C304" s="4" t="str">
        <f>"姜宽"</f>
        <v>姜宽</v>
      </c>
      <c r="D304" s="4" t="s">
        <v>306</v>
      </c>
      <c r="E304" s="5"/>
    </row>
    <row r="305" spans="1:5" ht="16.5" customHeight="1">
      <c r="A305" s="5">
        <v>302</v>
      </c>
      <c r="B305" s="4" t="s">
        <v>299</v>
      </c>
      <c r="C305" s="4" t="str">
        <f>"苏家露"</f>
        <v>苏家露</v>
      </c>
      <c r="D305" s="4" t="s">
        <v>307</v>
      </c>
      <c r="E305" s="5"/>
    </row>
    <row r="306" spans="1:5" ht="16.5" customHeight="1">
      <c r="A306" s="5">
        <v>303</v>
      </c>
      <c r="B306" s="4" t="s">
        <v>299</v>
      </c>
      <c r="C306" s="4" t="str">
        <f>"石萃帅"</f>
        <v>石萃帅</v>
      </c>
      <c r="D306" s="4" t="s">
        <v>308</v>
      </c>
      <c r="E306" s="5"/>
    </row>
    <row r="307" spans="1:5" ht="16.5" customHeight="1">
      <c r="A307" s="5">
        <v>304</v>
      </c>
      <c r="B307" s="4" t="s">
        <v>299</v>
      </c>
      <c r="C307" s="4" t="str">
        <f>"陈桐"</f>
        <v>陈桐</v>
      </c>
      <c r="D307" s="4" t="s">
        <v>309</v>
      </c>
      <c r="E307" s="5"/>
    </row>
    <row r="308" spans="1:5" ht="16.5" customHeight="1">
      <c r="A308" s="5">
        <v>305</v>
      </c>
      <c r="B308" s="4" t="s">
        <v>299</v>
      </c>
      <c r="C308" s="4" t="str">
        <f>"毛丹妮"</f>
        <v>毛丹妮</v>
      </c>
      <c r="D308" s="4" t="s">
        <v>310</v>
      </c>
      <c r="E308" s="5"/>
    </row>
    <row r="309" spans="1:5" ht="16.5" customHeight="1">
      <c r="A309" s="5">
        <v>306</v>
      </c>
      <c r="B309" s="4" t="s">
        <v>299</v>
      </c>
      <c r="C309" s="4" t="str">
        <f>"梁冰洁"</f>
        <v>梁冰洁</v>
      </c>
      <c r="D309" s="4" t="s">
        <v>311</v>
      </c>
      <c r="E309" s="5"/>
    </row>
    <row r="310" spans="1:5" ht="16.5" customHeight="1">
      <c r="A310" s="5">
        <v>307</v>
      </c>
      <c r="B310" s="4" t="s">
        <v>299</v>
      </c>
      <c r="C310" s="4" t="str">
        <f>"黄慧环"</f>
        <v>黄慧环</v>
      </c>
      <c r="D310" s="4" t="s">
        <v>312</v>
      </c>
      <c r="E310" s="5"/>
    </row>
    <row r="311" spans="1:5" ht="16.5" customHeight="1">
      <c r="A311" s="5">
        <v>308</v>
      </c>
      <c r="B311" s="4" t="s">
        <v>299</v>
      </c>
      <c r="C311" s="4" t="str">
        <f>"孙思敏"</f>
        <v>孙思敏</v>
      </c>
      <c r="D311" s="4" t="s">
        <v>313</v>
      </c>
      <c r="E311" s="5"/>
    </row>
    <row r="312" spans="1:5" ht="16.5" customHeight="1">
      <c r="A312" s="5">
        <v>309</v>
      </c>
      <c r="B312" s="4" t="s">
        <v>299</v>
      </c>
      <c r="C312" s="4" t="str">
        <f>"曾曼群"</f>
        <v>曾曼群</v>
      </c>
      <c r="D312" s="4" t="s">
        <v>314</v>
      </c>
      <c r="E312" s="5"/>
    </row>
    <row r="313" spans="1:5" ht="16.5" customHeight="1">
      <c r="A313" s="5">
        <v>310</v>
      </c>
      <c r="B313" s="4" t="s">
        <v>299</v>
      </c>
      <c r="C313" s="4" t="str">
        <f>"王晶晶"</f>
        <v>王晶晶</v>
      </c>
      <c r="D313" s="4" t="s">
        <v>315</v>
      </c>
      <c r="E313" s="5"/>
    </row>
    <row r="314" spans="1:5" ht="16.5" customHeight="1">
      <c r="A314" s="5">
        <v>311</v>
      </c>
      <c r="B314" s="4" t="s">
        <v>299</v>
      </c>
      <c r="C314" s="4" t="str">
        <f>"潘仙月"</f>
        <v>潘仙月</v>
      </c>
      <c r="D314" s="4" t="s">
        <v>316</v>
      </c>
      <c r="E314" s="5"/>
    </row>
    <row r="315" spans="1:5" ht="16.5" customHeight="1">
      <c r="A315" s="5">
        <v>312</v>
      </c>
      <c r="B315" s="4" t="s">
        <v>299</v>
      </c>
      <c r="C315" s="4" t="str">
        <f>"邹小艳"</f>
        <v>邹小艳</v>
      </c>
      <c r="D315" s="4" t="s">
        <v>317</v>
      </c>
      <c r="E315" s="5"/>
    </row>
    <row r="316" spans="1:5" ht="16.5" customHeight="1">
      <c r="A316" s="5">
        <v>313</v>
      </c>
      <c r="B316" s="4" t="s">
        <v>299</v>
      </c>
      <c r="C316" s="4" t="str">
        <f>"林秋强"</f>
        <v>林秋强</v>
      </c>
      <c r="D316" s="4" t="s">
        <v>318</v>
      </c>
      <c r="E316" s="5"/>
    </row>
    <row r="317" spans="1:5" ht="16.5" customHeight="1">
      <c r="A317" s="5">
        <v>314</v>
      </c>
      <c r="B317" s="4" t="s">
        <v>299</v>
      </c>
      <c r="C317" s="4" t="str">
        <f>"叶芷芹"</f>
        <v>叶芷芹</v>
      </c>
      <c r="D317" s="4" t="s">
        <v>319</v>
      </c>
      <c r="E317" s="5"/>
    </row>
    <row r="318" spans="1:5" ht="16.5" customHeight="1">
      <c r="A318" s="5">
        <v>315</v>
      </c>
      <c r="B318" s="4" t="s">
        <v>299</v>
      </c>
      <c r="C318" s="4" t="str">
        <f>"杨滨淇"</f>
        <v>杨滨淇</v>
      </c>
      <c r="D318" s="4" t="s">
        <v>320</v>
      </c>
      <c r="E318" s="5"/>
    </row>
    <row r="319" spans="1:5" ht="16.5" customHeight="1">
      <c r="A319" s="5">
        <v>316</v>
      </c>
      <c r="B319" s="4" t="s">
        <v>299</v>
      </c>
      <c r="C319" s="4" t="str">
        <f>"孙翠妹"</f>
        <v>孙翠妹</v>
      </c>
      <c r="D319" s="4" t="s">
        <v>321</v>
      </c>
      <c r="E319" s="5"/>
    </row>
    <row r="320" spans="1:5" ht="16.5" customHeight="1">
      <c r="A320" s="5">
        <v>317</v>
      </c>
      <c r="B320" s="4" t="s">
        <v>299</v>
      </c>
      <c r="C320" s="4" t="str">
        <f>"吴晓珍"</f>
        <v>吴晓珍</v>
      </c>
      <c r="D320" s="4" t="s">
        <v>322</v>
      </c>
      <c r="E320" s="5"/>
    </row>
    <row r="321" spans="1:5" ht="16.5" customHeight="1">
      <c r="A321" s="5">
        <v>318</v>
      </c>
      <c r="B321" s="4" t="s">
        <v>299</v>
      </c>
      <c r="C321" s="4" t="str">
        <f>"何林学"</f>
        <v>何林学</v>
      </c>
      <c r="D321" s="4" t="s">
        <v>323</v>
      </c>
      <c r="E321" s="5"/>
    </row>
    <row r="322" spans="1:5" ht="16.5" customHeight="1">
      <c r="A322" s="5">
        <v>319</v>
      </c>
      <c r="B322" s="4" t="s">
        <v>299</v>
      </c>
      <c r="C322" s="4" t="str">
        <f>"文金婵"</f>
        <v>文金婵</v>
      </c>
      <c r="D322" s="4" t="s">
        <v>324</v>
      </c>
      <c r="E322" s="5"/>
    </row>
    <row r="323" spans="1:5" ht="16.5" customHeight="1">
      <c r="A323" s="5">
        <v>320</v>
      </c>
      <c r="B323" s="4" t="s">
        <v>299</v>
      </c>
      <c r="C323" s="4" t="str">
        <f>"庄美灯"</f>
        <v>庄美灯</v>
      </c>
      <c r="D323" s="4" t="s">
        <v>325</v>
      </c>
      <c r="E323" s="5"/>
    </row>
    <row r="324" spans="1:5" ht="16.5" customHeight="1">
      <c r="A324" s="5">
        <v>321</v>
      </c>
      <c r="B324" s="4" t="s">
        <v>299</v>
      </c>
      <c r="C324" s="4" t="str">
        <f>"黎贵荣"</f>
        <v>黎贵荣</v>
      </c>
      <c r="D324" s="4" t="s">
        <v>326</v>
      </c>
      <c r="E324" s="5"/>
    </row>
    <row r="325" spans="1:5" ht="16.5" customHeight="1">
      <c r="A325" s="5">
        <v>322</v>
      </c>
      <c r="B325" s="4" t="s">
        <v>299</v>
      </c>
      <c r="C325" s="4" t="str">
        <f>"周清萍"</f>
        <v>周清萍</v>
      </c>
      <c r="D325" s="4" t="s">
        <v>327</v>
      </c>
      <c r="E325" s="5"/>
    </row>
    <row r="326" spans="1:5" ht="16.5" customHeight="1">
      <c r="A326" s="5">
        <v>323</v>
      </c>
      <c r="B326" s="4" t="s">
        <v>299</v>
      </c>
      <c r="C326" s="4" t="str">
        <f>"王锋"</f>
        <v>王锋</v>
      </c>
      <c r="D326" s="4" t="s">
        <v>328</v>
      </c>
      <c r="E326" s="5"/>
    </row>
    <row r="327" spans="1:5" ht="16.5" customHeight="1">
      <c r="A327" s="5">
        <v>324</v>
      </c>
      <c r="B327" s="4" t="s">
        <v>299</v>
      </c>
      <c r="C327" s="4" t="str">
        <f>"王云霞"</f>
        <v>王云霞</v>
      </c>
      <c r="D327" s="4" t="s">
        <v>329</v>
      </c>
      <c r="E327" s="5"/>
    </row>
    <row r="328" spans="1:5" ht="16.5" customHeight="1">
      <c r="A328" s="5">
        <v>325</v>
      </c>
      <c r="B328" s="4" t="s">
        <v>299</v>
      </c>
      <c r="C328" s="4" t="str">
        <f>"刘妹"</f>
        <v>刘妹</v>
      </c>
      <c r="D328" s="4" t="s">
        <v>330</v>
      </c>
      <c r="E328" s="5"/>
    </row>
    <row r="329" spans="1:5" ht="16.5" customHeight="1">
      <c r="A329" s="5">
        <v>326</v>
      </c>
      <c r="B329" s="4" t="s">
        <v>299</v>
      </c>
      <c r="C329" s="4" t="str">
        <f>"吴万桃"</f>
        <v>吴万桃</v>
      </c>
      <c r="D329" s="4" t="s">
        <v>331</v>
      </c>
      <c r="E329" s="5"/>
    </row>
    <row r="330" spans="1:5" ht="16.5" customHeight="1">
      <c r="A330" s="5">
        <v>327</v>
      </c>
      <c r="B330" s="4" t="s">
        <v>299</v>
      </c>
      <c r="C330" s="4" t="str">
        <f>"潘孝德"</f>
        <v>潘孝德</v>
      </c>
      <c r="D330" s="4" t="s">
        <v>332</v>
      </c>
      <c r="E330" s="5"/>
    </row>
    <row r="331" spans="1:5" ht="16.5" customHeight="1">
      <c r="A331" s="5">
        <v>328</v>
      </c>
      <c r="B331" s="4" t="s">
        <v>299</v>
      </c>
      <c r="C331" s="4" t="str">
        <f>"卢惠"</f>
        <v>卢惠</v>
      </c>
      <c r="D331" s="4" t="s">
        <v>333</v>
      </c>
      <c r="E331" s="5"/>
    </row>
    <row r="332" spans="1:5" ht="16.5" customHeight="1">
      <c r="A332" s="5">
        <v>329</v>
      </c>
      <c r="B332" s="4" t="s">
        <v>299</v>
      </c>
      <c r="C332" s="4" t="str">
        <f>"文陈华"</f>
        <v>文陈华</v>
      </c>
      <c r="D332" s="4" t="s">
        <v>334</v>
      </c>
      <c r="E332" s="5"/>
    </row>
    <row r="333" spans="1:5" ht="16.5" customHeight="1">
      <c r="A333" s="5">
        <v>330</v>
      </c>
      <c r="B333" s="4" t="s">
        <v>299</v>
      </c>
      <c r="C333" s="4" t="str">
        <f>"唐慧"</f>
        <v>唐慧</v>
      </c>
      <c r="D333" s="4" t="s">
        <v>335</v>
      </c>
      <c r="E333" s="5"/>
    </row>
    <row r="334" spans="1:5" ht="16.5" customHeight="1">
      <c r="A334" s="5">
        <v>331</v>
      </c>
      <c r="B334" s="4" t="s">
        <v>299</v>
      </c>
      <c r="C334" s="4" t="str">
        <f>"王发翠"</f>
        <v>王发翠</v>
      </c>
      <c r="D334" s="4" t="s">
        <v>16</v>
      </c>
      <c r="E334" s="5"/>
    </row>
    <row r="335" spans="1:5" ht="16.5" customHeight="1">
      <c r="A335" s="5">
        <v>332</v>
      </c>
      <c r="B335" s="4" t="s">
        <v>299</v>
      </c>
      <c r="C335" s="4" t="str">
        <f>"王涵"</f>
        <v>王涵</v>
      </c>
      <c r="D335" s="4" t="s">
        <v>336</v>
      </c>
      <c r="E335" s="5"/>
    </row>
    <row r="336" spans="1:5" ht="16.5" customHeight="1">
      <c r="A336" s="5">
        <v>333</v>
      </c>
      <c r="B336" s="4" t="s">
        <v>299</v>
      </c>
      <c r="C336" s="4" t="str">
        <f>"杨婵娟"</f>
        <v>杨婵娟</v>
      </c>
      <c r="D336" s="4" t="s">
        <v>337</v>
      </c>
      <c r="E336" s="5"/>
    </row>
    <row r="337" spans="1:5" ht="16.5" customHeight="1">
      <c r="A337" s="5">
        <v>334</v>
      </c>
      <c r="B337" s="4" t="s">
        <v>299</v>
      </c>
      <c r="C337" s="4" t="str">
        <f>"陈星玲"</f>
        <v>陈星玲</v>
      </c>
      <c r="D337" s="4" t="s">
        <v>338</v>
      </c>
      <c r="E337" s="5"/>
    </row>
    <row r="338" spans="1:5" ht="16.5" customHeight="1">
      <c r="A338" s="5">
        <v>335</v>
      </c>
      <c r="B338" s="4" t="s">
        <v>299</v>
      </c>
      <c r="C338" s="4" t="str">
        <f>"林芳金"</f>
        <v>林芳金</v>
      </c>
      <c r="D338" s="4" t="s">
        <v>339</v>
      </c>
      <c r="E338" s="5"/>
    </row>
    <row r="339" spans="1:5" ht="16.5" customHeight="1">
      <c r="A339" s="5">
        <v>336</v>
      </c>
      <c r="B339" s="4" t="s">
        <v>299</v>
      </c>
      <c r="C339" s="4" t="str">
        <f>"梁蓓蓓"</f>
        <v>梁蓓蓓</v>
      </c>
      <c r="D339" s="4" t="s">
        <v>340</v>
      </c>
      <c r="E339" s="5"/>
    </row>
    <row r="340" spans="1:5" ht="16.5" customHeight="1">
      <c r="A340" s="5">
        <v>337</v>
      </c>
      <c r="B340" s="4" t="s">
        <v>299</v>
      </c>
      <c r="C340" s="4" t="str">
        <f>"黎爱霞"</f>
        <v>黎爱霞</v>
      </c>
      <c r="D340" s="4" t="s">
        <v>341</v>
      </c>
      <c r="E340" s="5"/>
    </row>
    <row r="341" spans="1:5" ht="16.5" customHeight="1">
      <c r="A341" s="5">
        <v>338</v>
      </c>
      <c r="B341" s="4" t="s">
        <v>299</v>
      </c>
      <c r="C341" s="4" t="str">
        <f>"任丽颖"</f>
        <v>任丽颖</v>
      </c>
      <c r="D341" s="4" t="s">
        <v>342</v>
      </c>
      <c r="E341" s="5"/>
    </row>
    <row r="342" spans="1:5" ht="16.5" customHeight="1">
      <c r="A342" s="5">
        <v>339</v>
      </c>
      <c r="B342" s="4" t="s">
        <v>299</v>
      </c>
      <c r="C342" s="4" t="str">
        <f>"刘晓霜"</f>
        <v>刘晓霜</v>
      </c>
      <c r="D342" s="4" t="s">
        <v>343</v>
      </c>
      <c r="E342" s="5"/>
    </row>
    <row r="343" spans="1:5" ht="16.5" customHeight="1">
      <c r="A343" s="5">
        <v>340</v>
      </c>
      <c r="B343" s="4" t="s">
        <v>299</v>
      </c>
      <c r="C343" s="4" t="str">
        <f>"曾玲"</f>
        <v>曾玲</v>
      </c>
      <c r="D343" s="4" t="s">
        <v>344</v>
      </c>
      <c r="E343" s="5"/>
    </row>
    <row r="344" spans="1:5" ht="16.5" customHeight="1">
      <c r="A344" s="5">
        <v>341</v>
      </c>
      <c r="B344" s="4" t="s">
        <v>299</v>
      </c>
      <c r="C344" s="4" t="str">
        <f>"陈心怡"</f>
        <v>陈心怡</v>
      </c>
      <c r="D344" s="4" t="s">
        <v>345</v>
      </c>
      <c r="E344" s="5"/>
    </row>
    <row r="345" spans="1:5" ht="16.5" customHeight="1">
      <c r="A345" s="5">
        <v>342</v>
      </c>
      <c r="B345" s="4" t="s">
        <v>299</v>
      </c>
      <c r="C345" s="4" t="str">
        <f>"莫芳瑜"</f>
        <v>莫芳瑜</v>
      </c>
      <c r="D345" s="4" t="s">
        <v>346</v>
      </c>
      <c r="E345" s="5"/>
    </row>
    <row r="346" spans="1:5" ht="16.5" customHeight="1">
      <c r="A346" s="5">
        <v>343</v>
      </c>
      <c r="B346" s="4" t="s">
        <v>299</v>
      </c>
      <c r="C346" s="4" t="str">
        <f>"王安帅"</f>
        <v>王安帅</v>
      </c>
      <c r="D346" s="4" t="s">
        <v>347</v>
      </c>
      <c r="E346" s="5"/>
    </row>
    <row r="347" spans="1:5" ht="16.5" customHeight="1">
      <c r="A347" s="5">
        <v>344</v>
      </c>
      <c r="B347" s="4" t="s">
        <v>299</v>
      </c>
      <c r="C347" s="4" t="str">
        <f>"杜定总"</f>
        <v>杜定总</v>
      </c>
      <c r="D347" s="4" t="s">
        <v>348</v>
      </c>
      <c r="E347" s="5"/>
    </row>
    <row r="348" spans="1:5" ht="16.5" customHeight="1">
      <c r="A348" s="5">
        <v>345</v>
      </c>
      <c r="B348" s="4" t="s">
        <v>299</v>
      </c>
      <c r="C348" s="4" t="str">
        <f>"王娜"</f>
        <v>王娜</v>
      </c>
      <c r="D348" s="4" t="s">
        <v>349</v>
      </c>
      <c r="E348" s="5"/>
    </row>
    <row r="349" spans="1:5" ht="16.5" customHeight="1">
      <c r="A349" s="5">
        <v>346</v>
      </c>
      <c r="B349" s="4" t="s">
        <v>299</v>
      </c>
      <c r="C349" s="4" t="str">
        <f>"符春蕾"</f>
        <v>符春蕾</v>
      </c>
      <c r="D349" s="4" t="s">
        <v>350</v>
      </c>
      <c r="E349" s="5"/>
    </row>
    <row r="350" spans="1:5" ht="16.5" customHeight="1">
      <c r="A350" s="5">
        <v>347</v>
      </c>
      <c r="B350" s="4" t="s">
        <v>299</v>
      </c>
      <c r="C350" s="4" t="str">
        <f>"符顺子"</f>
        <v>符顺子</v>
      </c>
      <c r="D350" s="4" t="s">
        <v>351</v>
      </c>
      <c r="E350" s="5"/>
    </row>
    <row r="351" spans="1:5" ht="16.5" customHeight="1">
      <c r="A351" s="5">
        <v>348</v>
      </c>
      <c r="B351" s="4" t="s">
        <v>299</v>
      </c>
      <c r="C351" s="4" t="str">
        <f>"符子帅"</f>
        <v>符子帅</v>
      </c>
      <c r="D351" s="4" t="s">
        <v>352</v>
      </c>
      <c r="E351" s="5"/>
    </row>
    <row r="352" spans="1:5" ht="16.5" customHeight="1">
      <c r="A352" s="5">
        <v>349</v>
      </c>
      <c r="B352" s="4" t="s">
        <v>299</v>
      </c>
      <c r="C352" s="4" t="str">
        <f>"杨玉秀"</f>
        <v>杨玉秀</v>
      </c>
      <c r="D352" s="4" t="s">
        <v>353</v>
      </c>
      <c r="E352" s="5"/>
    </row>
    <row r="353" spans="1:5" ht="16.5" customHeight="1">
      <c r="A353" s="5">
        <v>350</v>
      </c>
      <c r="B353" s="4" t="s">
        <v>299</v>
      </c>
      <c r="C353" s="4" t="str">
        <f>"王莹"</f>
        <v>王莹</v>
      </c>
      <c r="D353" s="4" t="s">
        <v>354</v>
      </c>
      <c r="E353" s="5"/>
    </row>
    <row r="354" spans="1:5" ht="16.5" customHeight="1">
      <c r="A354" s="5">
        <v>351</v>
      </c>
      <c r="B354" s="4" t="s">
        <v>299</v>
      </c>
      <c r="C354" s="4" t="str">
        <f>"蒲天星"</f>
        <v>蒲天星</v>
      </c>
      <c r="D354" s="4" t="s">
        <v>355</v>
      </c>
      <c r="E354" s="5"/>
    </row>
    <row r="355" spans="1:5" ht="16.5" customHeight="1">
      <c r="A355" s="5">
        <v>352</v>
      </c>
      <c r="B355" s="4" t="s">
        <v>299</v>
      </c>
      <c r="C355" s="4" t="str">
        <f>"黄小钊"</f>
        <v>黄小钊</v>
      </c>
      <c r="D355" s="4" t="s">
        <v>356</v>
      </c>
      <c r="E355" s="5"/>
    </row>
    <row r="356" spans="1:5" ht="16.5" customHeight="1">
      <c r="A356" s="5">
        <v>353</v>
      </c>
      <c r="B356" s="4" t="s">
        <v>299</v>
      </c>
      <c r="C356" s="4" t="str">
        <f>"王来银"</f>
        <v>王来银</v>
      </c>
      <c r="D356" s="4" t="s">
        <v>357</v>
      </c>
      <c r="E356" s="5"/>
    </row>
    <row r="357" spans="1:5" ht="16.5" customHeight="1">
      <c r="A357" s="5">
        <v>354</v>
      </c>
      <c r="B357" s="4" t="s">
        <v>299</v>
      </c>
      <c r="C357" s="4" t="str">
        <f>"曾小云"</f>
        <v>曾小云</v>
      </c>
      <c r="D357" s="4" t="s">
        <v>358</v>
      </c>
      <c r="E357" s="5"/>
    </row>
    <row r="358" spans="1:5" ht="16.5" customHeight="1">
      <c r="A358" s="5">
        <v>355</v>
      </c>
      <c r="B358" s="4" t="s">
        <v>299</v>
      </c>
      <c r="C358" s="4" t="str">
        <f>"许明文"</f>
        <v>许明文</v>
      </c>
      <c r="D358" s="4" t="s">
        <v>359</v>
      </c>
      <c r="E358" s="5"/>
    </row>
    <row r="359" spans="1:5" ht="16.5" customHeight="1">
      <c r="A359" s="5">
        <v>356</v>
      </c>
      <c r="B359" s="4" t="s">
        <v>299</v>
      </c>
      <c r="C359" s="4" t="str">
        <f>"翁先洁"</f>
        <v>翁先洁</v>
      </c>
      <c r="D359" s="4" t="s">
        <v>360</v>
      </c>
      <c r="E359" s="5"/>
    </row>
    <row r="360" spans="1:5" ht="16.5" customHeight="1">
      <c r="A360" s="5">
        <v>357</v>
      </c>
      <c r="B360" s="4" t="s">
        <v>299</v>
      </c>
      <c r="C360" s="4" t="str">
        <f>"符佳"</f>
        <v>符佳</v>
      </c>
      <c r="D360" s="4" t="s">
        <v>361</v>
      </c>
      <c r="E360" s="5"/>
    </row>
    <row r="361" spans="1:5" ht="16.5" customHeight="1">
      <c r="A361" s="5">
        <v>358</v>
      </c>
      <c r="B361" s="4" t="s">
        <v>299</v>
      </c>
      <c r="C361" s="4" t="str">
        <f>"吕丹丹"</f>
        <v>吕丹丹</v>
      </c>
      <c r="D361" s="4" t="s">
        <v>362</v>
      </c>
      <c r="E361" s="5"/>
    </row>
    <row r="362" spans="1:5" ht="16.5" customHeight="1">
      <c r="A362" s="5">
        <v>359</v>
      </c>
      <c r="B362" s="4" t="s">
        <v>299</v>
      </c>
      <c r="C362" s="4" t="str">
        <f>"曾小慧"</f>
        <v>曾小慧</v>
      </c>
      <c r="D362" s="4" t="s">
        <v>363</v>
      </c>
      <c r="E362" s="5"/>
    </row>
    <row r="363" spans="1:5" ht="16.5" customHeight="1">
      <c r="A363" s="5">
        <v>360</v>
      </c>
      <c r="B363" s="4" t="s">
        <v>299</v>
      </c>
      <c r="C363" s="4" t="str">
        <f>"段铸玲"</f>
        <v>段铸玲</v>
      </c>
      <c r="D363" s="4" t="s">
        <v>364</v>
      </c>
      <c r="E363" s="5"/>
    </row>
    <row r="364" spans="1:5" ht="16.5" customHeight="1">
      <c r="A364" s="5">
        <v>361</v>
      </c>
      <c r="B364" s="4" t="s">
        <v>299</v>
      </c>
      <c r="C364" s="4" t="str">
        <f>"林飞转"</f>
        <v>林飞转</v>
      </c>
      <c r="D364" s="4" t="s">
        <v>365</v>
      </c>
      <c r="E364" s="5"/>
    </row>
    <row r="365" spans="1:5" ht="16.5" customHeight="1">
      <c r="A365" s="5">
        <v>362</v>
      </c>
      <c r="B365" s="4" t="s">
        <v>299</v>
      </c>
      <c r="C365" s="4" t="str">
        <f>"林子皓"</f>
        <v>林子皓</v>
      </c>
      <c r="D365" s="4" t="s">
        <v>366</v>
      </c>
      <c r="E365" s="5"/>
    </row>
    <row r="366" spans="1:5" ht="16.5" customHeight="1">
      <c r="A366" s="5">
        <v>363</v>
      </c>
      <c r="B366" s="4" t="s">
        <v>299</v>
      </c>
      <c r="C366" s="4" t="str">
        <f>"林媚"</f>
        <v>林媚</v>
      </c>
      <c r="D366" s="4" t="s">
        <v>367</v>
      </c>
      <c r="E366" s="5"/>
    </row>
    <row r="367" spans="1:5" ht="16.5" customHeight="1">
      <c r="A367" s="5">
        <v>364</v>
      </c>
      <c r="B367" s="4" t="s">
        <v>299</v>
      </c>
      <c r="C367" s="4" t="str">
        <f>"陈玉湲"</f>
        <v>陈玉湲</v>
      </c>
      <c r="D367" s="4" t="s">
        <v>368</v>
      </c>
      <c r="E367" s="5"/>
    </row>
    <row r="368" spans="1:5" ht="16.5" customHeight="1">
      <c r="A368" s="5">
        <v>365</v>
      </c>
      <c r="B368" s="4" t="s">
        <v>299</v>
      </c>
      <c r="C368" s="4" t="str">
        <f>"陈朝龙"</f>
        <v>陈朝龙</v>
      </c>
      <c r="D368" s="4" t="s">
        <v>369</v>
      </c>
      <c r="E368" s="5"/>
    </row>
    <row r="369" spans="1:5" ht="16.5" customHeight="1">
      <c r="A369" s="5">
        <v>366</v>
      </c>
      <c r="B369" s="4" t="s">
        <v>299</v>
      </c>
      <c r="C369" s="4" t="str">
        <f>"冯婷"</f>
        <v>冯婷</v>
      </c>
      <c r="D369" s="4" t="s">
        <v>27</v>
      </c>
      <c r="E369" s="5"/>
    </row>
    <row r="370" spans="1:5" ht="16.5" customHeight="1">
      <c r="A370" s="5">
        <v>367</v>
      </c>
      <c r="B370" s="4" t="s">
        <v>299</v>
      </c>
      <c r="C370" s="4" t="str">
        <f>"唐燕萍"</f>
        <v>唐燕萍</v>
      </c>
      <c r="D370" s="4" t="s">
        <v>370</v>
      </c>
      <c r="E370" s="5"/>
    </row>
    <row r="371" spans="1:5" ht="16.5" customHeight="1">
      <c r="A371" s="5">
        <v>368</v>
      </c>
      <c r="B371" s="4" t="s">
        <v>299</v>
      </c>
      <c r="C371" s="4" t="str">
        <f>"张少珍"</f>
        <v>张少珍</v>
      </c>
      <c r="D371" s="4" t="s">
        <v>371</v>
      </c>
      <c r="E371" s="5"/>
    </row>
    <row r="372" spans="1:5" ht="16.5" customHeight="1">
      <c r="A372" s="5">
        <v>369</v>
      </c>
      <c r="B372" s="4" t="s">
        <v>299</v>
      </c>
      <c r="C372" s="4" t="str">
        <f>"王梅"</f>
        <v>王梅</v>
      </c>
      <c r="D372" s="4" t="s">
        <v>86</v>
      </c>
      <c r="E372" s="5"/>
    </row>
    <row r="373" spans="1:5" ht="16.5" customHeight="1">
      <c r="A373" s="5">
        <v>370</v>
      </c>
      <c r="B373" s="4" t="s">
        <v>299</v>
      </c>
      <c r="C373" s="4" t="str">
        <f>"郭泽姑"</f>
        <v>郭泽姑</v>
      </c>
      <c r="D373" s="4" t="s">
        <v>372</v>
      </c>
      <c r="E373" s="5"/>
    </row>
    <row r="374" spans="1:5" ht="16.5" customHeight="1">
      <c r="A374" s="5">
        <v>371</v>
      </c>
      <c r="B374" s="4" t="s">
        <v>299</v>
      </c>
      <c r="C374" s="4" t="str">
        <f>"许华平"</f>
        <v>许华平</v>
      </c>
      <c r="D374" s="4" t="s">
        <v>373</v>
      </c>
      <c r="E374" s="5"/>
    </row>
    <row r="375" spans="1:5" ht="16.5" customHeight="1">
      <c r="A375" s="5">
        <v>372</v>
      </c>
      <c r="B375" s="4" t="s">
        <v>299</v>
      </c>
      <c r="C375" s="4" t="str">
        <f>"林敏敏"</f>
        <v>林敏敏</v>
      </c>
      <c r="D375" s="4" t="s">
        <v>374</v>
      </c>
      <c r="E375" s="5"/>
    </row>
    <row r="376" spans="1:5" ht="16.5" customHeight="1">
      <c r="A376" s="5">
        <v>373</v>
      </c>
      <c r="B376" s="4" t="s">
        <v>299</v>
      </c>
      <c r="C376" s="4" t="str">
        <f>"陈江玲"</f>
        <v>陈江玲</v>
      </c>
      <c r="D376" s="4" t="s">
        <v>375</v>
      </c>
      <c r="E376" s="5"/>
    </row>
    <row r="377" spans="1:5" ht="16.5" customHeight="1">
      <c r="A377" s="5">
        <v>374</v>
      </c>
      <c r="B377" s="4" t="s">
        <v>299</v>
      </c>
      <c r="C377" s="4" t="str">
        <f>"陈思锜"</f>
        <v>陈思锜</v>
      </c>
      <c r="D377" s="4" t="s">
        <v>376</v>
      </c>
      <c r="E377" s="5"/>
    </row>
    <row r="378" spans="1:5" ht="16.5" customHeight="1">
      <c r="A378" s="5">
        <v>375</v>
      </c>
      <c r="B378" s="4" t="s">
        <v>299</v>
      </c>
      <c r="C378" s="4" t="str">
        <f>"吉高斌"</f>
        <v>吉高斌</v>
      </c>
      <c r="D378" s="4" t="s">
        <v>377</v>
      </c>
      <c r="E378" s="5"/>
    </row>
    <row r="379" spans="1:5" ht="16.5" customHeight="1">
      <c r="A379" s="5">
        <v>376</v>
      </c>
      <c r="B379" s="4" t="s">
        <v>299</v>
      </c>
      <c r="C379" s="4" t="str">
        <f>"曾雨晶"</f>
        <v>曾雨晶</v>
      </c>
      <c r="D379" s="4" t="s">
        <v>378</v>
      </c>
      <c r="E379" s="5"/>
    </row>
    <row r="380" spans="1:5" ht="16.5" customHeight="1">
      <c r="A380" s="5">
        <v>377</v>
      </c>
      <c r="B380" s="4" t="s">
        <v>299</v>
      </c>
      <c r="C380" s="4" t="str">
        <f>"陈婷"</f>
        <v>陈婷</v>
      </c>
      <c r="D380" s="4" t="s">
        <v>379</v>
      </c>
      <c r="E380" s="5"/>
    </row>
    <row r="381" spans="1:5" ht="16.5" customHeight="1">
      <c r="A381" s="5">
        <v>378</v>
      </c>
      <c r="B381" s="4" t="s">
        <v>299</v>
      </c>
      <c r="C381" s="4" t="str">
        <f>"符乃元"</f>
        <v>符乃元</v>
      </c>
      <c r="D381" s="4" t="s">
        <v>380</v>
      </c>
      <c r="E381" s="5"/>
    </row>
    <row r="382" spans="1:5" ht="16.5" customHeight="1">
      <c r="A382" s="5">
        <v>379</v>
      </c>
      <c r="B382" s="4" t="s">
        <v>299</v>
      </c>
      <c r="C382" s="4" t="str">
        <f>"陆晶晶"</f>
        <v>陆晶晶</v>
      </c>
      <c r="D382" s="4" t="s">
        <v>381</v>
      </c>
      <c r="E382" s="5"/>
    </row>
    <row r="383" spans="1:5" ht="16.5" customHeight="1">
      <c r="A383" s="5">
        <v>380</v>
      </c>
      <c r="B383" s="4" t="s">
        <v>382</v>
      </c>
      <c r="C383" s="4" t="str">
        <f>"朱万英"</f>
        <v>朱万英</v>
      </c>
      <c r="D383" s="4" t="s">
        <v>383</v>
      </c>
      <c r="E383" s="5"/>
    </row>
    <row r="384" spans="1:5" ht="16.5" customHeight="1">
      <c r="A384" s="5">
        <v>381</v>
      </c>
      <c r="B384" s="4" t="s">
        <v>382</v>
      </c>
      <c r="C384" s="4" t="str">
        <f>"董安莉"</f>
        <v>董安莉</v>
      </c>
      <c r="D384" s="4" t="s">
        <v>384</v>
      </c>
      <c r="E384" s="5"/>
    </row>
  </sheetData>
  <sheetProtection/>
  <autoFilter ref="A3:E384"/>
  <mergeCells count="1">
    <mergeCell ref="A2:E2"/>
  </mergeCells>
  <printOptions/>
  <pageMargins left="0.7513888888888889" right="0.7513888888888889" top="0.39305555555555555" bottom="0.7083333333333334" header="0.5" footer="0.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Hmz</cp:lastModifiedBy>
  <dcterms:created xsi:type="dcterms:W3CDTF">2022-05-23T02:33:50Z</dcterms:created>
  <dcterms:modified xsi:type="dcterms:W3CDTF">2022-05-25T02:54:58Z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8DB9351B997C4464879154803A7F500E</vt:lpwstr>
  </property>
  <property fmtid="{D5CDD505-2E9C-101B-9397-08002B2CF9AE}" pid="4" name="KSOProductBuildV">
    <vt:lpwstr>2052-11.8.2.8411</vt:lpwstr>
  </property>
</Properties>
</file>